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Transparencia\Portal\Bloque Personal\Bloque Personal - PDI\Doc2021_PDI\"/>
    </mc:Choice>
  </mc:AlternateContent>
  <bookViews>
    <workbookView xWindow="0" yWindow="0" windowWidth="20490" windowHeight="7020"/>
  </bookViews>
  <sheets>
    <sheet name="Tesis leidas UCM202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B14" i="1"/>
  <c r="E13" i="1"/>
  <c r="B13" i="1"/>
  <c r="E12" i="1"/>
  <c r="B12" i="1"/>
  <c r="E11" i="1"/>
  <c r="B11" i="1"/>
  <c r="E10" i="1"/>
  <c r="B10" i="1"/>
  <c r="E9" i="1"/>
  <c r="B9" i="1"/>
  <c r="E8" i="1"/>
  <c r="B8" i="1"/>
  <c r="E7" i="1"/>
  <c r="B7" i="1"/>
  <c r="E6" i="1"/>
  <c r="B6" i="1"/>
  <c r="D5" i="1"/>
  <c r="B5" i="1" s="1"/>
  <c r="C5" i="1"/>
  <c r="E5" i="1" s="1"/>
  <c r="E4" i="1"/>
  <c r="B4" i="1"/>
  <c r="D3" i="1"/>
  <c r="B3" i="1" s="1"/>
  <c r="C3" i="1"/>
  <c r="E3" i="1" s="1"/>
</calcChain>
</file>

<file path=xl/sharedStrings.xml><?xml version="1.0" encoding="utf-8"?>
<sst xmlns="http://schemas.openxmlformats.org/spreadsheetml/2006/main" count="20" uniqueCount="19">
  <si>
    <t>Año 2021</t>
  </si>
  <si>
    <t>Lectura de Tesis en la UCM</t>
  </si>
  <si>
    <t>Categorias</t>
  </si>
  <si>
    <t>NO/NS/Ant. 1985</t>
  </si>
  <si>
    <t>SI</t>
  </si>
  <si>
    <t>Total general</t>
  </si>
  <si>
    <t>% UCM</t>
  </si>
  <si>
    <t>ASOCIADO</t>
  </si>
  <si>
    <t>ASOCIADO CC. SALUD</t>
  </si>
  <si>
    <t>AYUDANTE DOCTOR</t>
  </si>
  <si>
    <t>CATEDRÁTICO DE ESCUELA UNIVERSITARIA</t>
  </si>
  <si>
    <t>CATEDRÁTICO DE UNIVERSIDAD</t>
  </si>
  <si>
    <t>COLABORADOR</t>
  </si>
  <si>
    <t>CONTRATADO DOCTOR</t>
  </si>
  <si>
    <t>EMÉRITO</t>
  </si>
  <si>
    <t>TITULAR DE ESCUELA UNIVERSITARIA</t>
  </si>
  <si>
    <t>TITULAR DE UNIVERSIDAD</t>
  </si>
  <si>
    <t>VISITANTE</t>
  </si>
  <si>
    <t>Extracción Julio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</si>
</sst>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4" tint="0.39997558519241921"/>
      </top>
      <bottom style="thin">
        <color theme="0" tint="-0.2499465926084170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left"/>
    </xf>
    <xf numFmtId="3" fontId="0" fillId="0" borderId="0" xfId="0" applyNumberFormat="1"/>
    <xf numFmtId="10" fontId="0" fillId="0" borderId="0" xfId="0" applyNumberFormat="1"/>
    <xf numFmtId="0" fontId="2" fillId="0" borderId="0" xfId="0" applyFont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3" fontId="1" fillId="2" borderId="3" xfId="0" applyNumberFormat="1" applyFont="1" applyFill="1" applyBorder="1" applyAlignment="1">
      <alignment horizontal="right"/>
    </xf>
    <xf numFmtId="10" fontId="1" fillId="2" borderId="3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Tesis UCM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v>Tesis UCM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'Tesis leidas UCM2021'!$A$3:$A$13</c:f>
              <c:strCache>
                <c:ptCount val="11"/>
                <c:pt idx="0">
                  <c:v>ASOCIADO</c:v>
                </c:pt>
                <c:pt idx="1">
                  <c:v>ASOCIADO CC. SALUD</c:v>
                </c:pt>
                <c:pt idx="2">
                  <c:v>AYUDANTE DOCTOR</c:v>
                </c:pt>
                <c:pt idx="3">
                  <c:v>CATEDRÁTICO DE ESCUELA UNIVERSITARIA</c:v>
                </c:pt>
                <c:pt idx="4">
                  <c:v>CATEDRÁTICO DE UNIVERSIDAD</c:v>
                </c:pt>
                <c:pt idx="5">
                  <c:v>COLABORADOR</c:v>
                </c:pt>
                <c:pt idx="6">
                  <c:v>CONTRATADO DOCTOR</c:v>
                </c:pt>
                <c:pt idx="7">
                  <c:v>EMÉRITO</c:v>
                </c:pt>
                <c:pt idx="8">
                  <c:v>TITULAR DE ESCUELA UNIVERSITARIA</c:v>
                </c:pt>
                <c:pt idx="9">
                  <c:v>TITULAR DE UNIVERSIDAD</c:v>
                </c:pt>
                <c:pt idx="10">
                  <c:v>VISITANTE</c:v>
                </c:pt>
              </c:strCache>
            </c:strRef>
          </c:cat>
          <c:val>
            <c:numRef>
              <c:f>'Tesis leidas UCM2021'!$C$3:$C$13</c:f>
              <c:numCache>
                <c:formatCode>#,##0</c:formatCode>
                <c:ptCount val="11"/>
                <c:pt idx="0">
                  <c:v>659</c:v>
                </c:pt>
                <c:pt idx="1">
                  <c:v>384</c:v>
                </c:pt>
                <c:pt idx="2">
                  <c:v>289</c:v>
                </c:pt>
                <c:pt idx="3">
                  <c:v>20</c:v>
                </c:pt>
                <c:pt idx="4">
                  <c:v>417</c:v>
                </c:pt>
                <c:pt idx="5">
                  <c:v>13</c:v>
                </c:pt>
                <c:pt idx="6">
                  <c:v>641</c:v>
                </c:pt>
                <c:pt idx="7">
                  <c:v>9</c:v>
                </c:pt>
                <c:pt idx="8">
                  <c:v>25</c:v>
                </c:pt>
                <c:pt idx="9">
                  <c:v>1122</c:v>
                </c:pt>
                <c:pt idx="1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FE-45B2-A4FC-5E983FA9C564}"/>
            </c:ext>
          </c:extLst>
        </c:ser>
        <c:ser>
          <c:idx val="0"/>
          <c:order val="1"/>
          <c:tx>
            <c:v>NO/NS/Ant. 1985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'Tesis leidas UCM2021'!$A$3:$A$13</c:f>
              <c:strCache>
                <c:ptCount val="11"/>
                <c:pt idx="0">
                  <c:v>ASOCIADO</c:v>
                </c:pt>
                <c:pt idx="1">
                  <c:v>ASOCIADO CC. SALUD</c:v>
                </c:pt>
                <c:pt idx="2">
                  <c:v>AYUDANTE DOCTOR</c:v>
                </c:pt>
                <c:pt idx="3">
                  <c:v>CATEDRÁTICO DE ESCUELA UNIVERSITARIA</c:v>
                </c:pt>
                <c:pt idx="4">
                  <c:v>CATEDRÁTICO DE UNIVERSIDAD</c:v>
                </c:pt>
                <c:pt idx="5">
                  <c:v>COLABORADOR</c:v>
                </c:pt>
                <c:pt idx="6">
                  <c:v>CONTRATADO DOCTOR</c:v>
                </c:pt>
                <c:pt idx="7">
                  <c:v>EMÉRITO</c:v>
                </c:pt>
                <c:pt idx="8">
                  <c:v>TITULAR DE ESCUELA UNIVERSITARIA</c:v>
                </c:pt>
                <c:pt idx="9">
                  <c:v>TITULAR DE UNIVERSIDAD</c:v>
                </c:pt>
                <c:pt idx="10">
                  <c:v>VISITANTE</c:v>
                </c:pt>
              </c:strCache>
            </c:strRef>
          </c:cat>
          <c:val>
            <c:numRef>
              <c:f>'Tesis leidas UCM2021'!$B$3:$B$13</c:f>
              <c:numCache>
                <c:formatCode>#,##0</c:formatCode>
                <c:ptCount val="11"/>
                <c:pt idx="0">
                  <c:v>928</c:v>
                </c:pt>
                <c:pt idx="1">
                  <c:v>533</c:v>
                </c:pt>
                <c:pt idx="2">
                  <c:v>242</c:v>
                </c:pt>
                <c:pt idx="3">
                  <c:v>8</c:v>
                </c:pt>
                <c:pt idx="4">
                  <c:v>364</c:v>
                </c:pt>
                <c:pt idx="5">
                  <c:v>22</c:v>
                </c:pt>
                <c:pt idx="6">
                  <c:v>202</c:v>
                </c:pt>
                <c:pt idx="7">
                  <c:v>76</c:v>
                </c:pt>
                <c:pt idx="8">
                  <c:v>39</c:v>
                </c:pt>
                <c:pt idx="9">
                  <c:v>431</c:v>
                </c:pt>
                <c:pt idx="1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FE-45B2-A4FC-5E983FA9C5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52195375"/>
        <c:axId val="1352194959"/>
      </c:barChart>
      <c:catAx>
        <c:axId val="13521953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352194959"/>
        <c:crosses val="autoZero"/>
        <c:auto val="1"/>
        <c:lblAlgn val="ctr"/>
        <c:lblOffset val="100"/>
        <c:noMultiLvlLbl val="0"/>
      </c:catAx>
      <c:valAx>
        <c:axId val="1352194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3521953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14</xdr:col>
      <xdr:colOff>0</xdr:colOff>
      <xdr:row>21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2F93EE77-A0CD-4F56-942D-E6131317CB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is%20UC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is_Leidas"/>
      <sheetName val="TD_Tesis"/>
      <sheetName val="Todos"/>
      <sheetName val="TD_Todos"/>
      <sheetName val="Equivalencia"/>
      <sheetName val="RESULTADO_1"/>
      <sheetName val="RESULTADO_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 t="str">
            <v>ASOCIADO</v>
          </cell>
          <cell r="B3">
            <v>928</v>
          </cell>
          <cell r="C3">
            <v>659</v>
          </cell>
        </row>
        <row r="4">
          <cell r="A4" t="str">
            <v>ASOCIADO CC. SALUD</v>
          </cell>
          <cell r="B4">
            <v>533</v>
          </cell>
          <cell r="C4">
            <v>384</v>
          </cell>
        </row>
        <row r="5">
          <cell r="A5" t="str">
            <v>AYUDANTE DOCTOR</v>
          </cell>
          <cell r="B5">
            <v>242</v>
          </cell>
          <cell r="C5">
            <v>289</v>
          </cell>
        </row>
        <row r="6">
          <cell r="A6" t="str">
            <v>CATEDRÁTICO DE ESCUELA UNIVERSITARIA</v>
          </cell>
          <cell r="B6">
            <v>8</v>
          </cell>
          <cell r="C6">
            <v>20</v>
          </cell>
        </row>
        <row r="7">
          <cell r="A7" t="str">
            <v>CATEDRÁTICO DE UNIVERSIDAD</v>
          </cell>
          <cell r="B7">
            <v>364</v>
          </cell>
          <cell r="C7">
            <v>417</v>
          </cell>
        </row>
        <row r="8">
          <cell r="A8" t="str">
            <v>COLABORADOR</v>
          </cell>
          <cell r="B8">
            <v>22</v>
          </cell>
          <cell r="C8">
            <v>13</v>
          </cell>
        </row>
        <row r="9">
          <cell r="A9" t="str">
            <v>CONTRATADO DOCTOR</v>
          </cell>
          <cell r="B9">
            <v>202</v>
          </cell>
          <cell r="C9">
            <v>641</v>
          </cell>
        </row>
        <row r="10">
          <cell r="A10" t="str">
            <v>EMÉRITO</v>
          </cell>
          <cell r="B10">
            <v>76</v>
          </cell>
          <cell r="C10">
            <v>9</v>
          </cell>
        </row>
        <row r="11">
          <cell r="A11" t="str">
            <v>TITULAR DE ESCUELA UNIVERSITARIA</v>
          </cell>
          <cell r="B11">
            <v>39</v>
          </cell>
          <cell r="C11">
            <v>25</v>
          </cell>
        </row>
        <row r="12">
          <cell r="A12" t="str">
            <v>TITULAR DE UNIVERSIDAD</v>
          </cell>
          <cell r="B12">
            <v>431</v>
          </cell>
          <cell r="C12">
            <v>1122</v>
          </cell>
        </row>
        <row r="13">
          <cell r="A13" t="str">
            <v>VISITANTE</v>
          </cell>
          <cell r="B13">
            <v>12</v>
          </cell>
          <cell r="C13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topLeftCell="A7" workbookViewId="0">
      <selection activeCell="B21" sqref="B21"/>
    </sheetView>
  </sheetViews>
  <sheetFormatPr baseColWidth="10" defaultRowHeight="15" x14ac:dyDescent="0.25"/>
  <cols>
    <col min="1" max="1" width="33.28515625" bestFit="1" customWidth="1"/>
    <col min="2" max="2" width="18.140625" customWidth="1"/>
    <col min="3" max="3" width="7.5703125" bestFit="1" customWidth="1"/>
    <col min="4" max="4" width="16.28515625" customWidth="1"/>
    <col min="5" max="5" width="11.85546875" bestFit="1" customWidth="1"/>
  </cols>
  <sheetData>
    <row r="1" spans="1:5" x14ac:dyDescent="0.25">
      <c r="A1" s="1" t="s">
        <v>0</v>
      </c>
      <c r="B1" s="2" t="s">
        <v>1</v>
      </c>
      <c r="C1" s="3"/>
      <c r="D1" s="3"/>
      <c r="E1" s="3"/>
    </row>
    <row r="2" spans="1:5" x14ac:dyDescent="0.25">
      <c r="A2" s="1" t="s">
        <v>2</v>
      </c>
      <c r="B2" s="4" t="s">
        <v>3</v>
      </c>
      <c r="C2" s="4" t="s">
        <v>4</v>
      </c>
      <c r="D2" s="4" t="s">
        <v>5</v>
      </c>
      <c r="E2" s="4" t="s">
        <v>6</v>
      </c>
    </row>
    <row r="3" spans="1:5" x14ac:dyDescent="0.25">
      <c r="A3" s="5" t="s">
        <v>7</v>
      </c>
      <c r="B3" s="6">
        <f>D3-C3</f>
        <v>928</v>
      </c>
      <c r="C3" s="6">
        <f>502+157</f>
        <v>659</v>
      </c>
      <c r="D3" s="6">
        <f>1197+390</f>
        <v>1587</v>
      </c>
      <c r="E3" s="7">
        <f>C3/D3</f>
        <v>0.4152488972904852</v>
      </c>
    </row>
    <row r="4" spans="1:5" x14ac:dyDescent="0.25">
      <c r="A4" s="5" t="s">
        <v>8</v>
      </c>
      <c r="B4" s="6">
        <f t="shared" ref="B4:B14" si="0">D4-C4</f>
        <v>533</v>
      </c>
      <c r="C4" s="6">
        <v>384</v>
      </c>
      <c r="D4" s="6">
        <v>917</v>
      </c>
      <c r="E4" s="7">
        <f t="shared" ref="E4:E14" si="1">C4/D4</f>
        <v>0.41875681570338058</v>
      </c>
    </row>
    <row r="5" spans="1:5" x14ac:dyDescent="0.25">
      <c r="A5" s="8" t="s">
        <v>9</v>
      </c>
      <c r="B5" s="6">
        <f t="shared" si="0"/>
        <v>242</v>
      </c>
      <c r="C5" s="6">
        <f>287+2</f>
        <v>289</v>
      </c>
      <c r="D5" s="6">
        <f>506+25</f>
        <v>531</v>
      </c>
      <c r="E5" s="7">
        <f t="shared" si="1"/>
        <v>0.54425612052730699</v>
      </c>
    </row>
    <row r="6" spans="1:5" x14ac:dyDescent="0.25">
      <c r="A6" s="8" t="s">
        <v>10</v>
      </c>
      <c r="B6" s="6">
        <f t="shared" si="0"/>
        <v>8</v>
      </c>
      <c r="C6" s="6">
        <v>20</v>
      </c>
      <c r="D6" s="6">
        <v>28</v>
      </c>
      <c r="E6" s="7">
        <f t="shared" si="1"/>
        <v>0.7142857142857143</v>
      </c>
    </row>
    <row r="7" spans="1:5" x14ac:dyDescent="0.25">
      <c r="A7" s="8" t="s">
        <v>11</v>
      </c>
      <c r="B7" s="6">
        <f t="shared" si="0"/>
        <v>364</v>
      </c>
      <c r="C7" s="6">
        <v>417</v>
      </c>
      <c r="D7" s="6">
        <v>781</v>
      </c>
      <c r="E7" s="7">
        <f t="shared" si="1"/>
        <v>0.53393085787451988</v>
      </c>
    </row>
    <row r="8" spans="1:5" x14ac:dyDescent="0.25">
      <c r="A8" s="8" t="s">
        <v>12</v>
      </c>
      <c r="B8" s="6">
        <f t="shared" si="0"/>
        <v>22</v>
      </c>
      <c r="C8" s="6">
        <v>13</v>
      </c>
      <c r="D8" s="6">
        <v>35</v>
      </c>
      <c r="E8" s="7">
        <f t="shared" si="1"/>
        <v>0.37142857142857144</v>
      </c>
    </row>
    <row r="9" spans="1:5" x14ac:dyDescent="0.25">
      <c r="A9" s="8" t="s">
        <v>13</v>
      </c>
      <c r="B9" s="6">
        <f t="shared" si="0"/>
        <v>202</v>
      </c>
      <c r="C9" s="6">
        <v>641</v>
      </c>
      <c r="D9" s="6">
        <v>843</v>
      </c>
      <c r="E9" s="7">
        <f t="shared" si="1"/>
        <v>0.76037959667852906</v>
      </c>
    </row>
    <row r="10" spans="1:5" x14ac:dyDescent="0.25">
      <c r="A10" s="8" t="s">
        <v>14</v>
      </c>
      <c r="B10" s="6">
        <f t="shared" si="0"/>
        <v>76</v>
      </c>
      <c r="C10" s="6">
        <v>9</v>
      </c>
      <c r="D10" s="6">
        <v>85</v>
      </c>
      <c r="E10" s="7">
        <f t="shared" si="1"/>
        <v>0.10588235294117647</v>
      </c>
    </row>
    <row r="11" spans="1:5" x14ac:dyDescent="0.25">
      <c r="A11" s="8" t="s">
        <v>15</v>
      </c>
      <c r="B11" s="6">
        <f t="shared" si="0"/>
        <v>39</v>
      </c>
      <c r="C11" s="6">
        <v>25</v>
      </c>
      <c r="D11" s="6">
        <v>64</v>
      </c>
      <c r="E11" s="7">
        <f t="shared" si="1"/>
        <v>0.390625</v>
      </c>
    </row>
    <row r="12" spans="1:5" x14ac:dyDescent="0.25">
      <c r="A12" s="8" t="s">
        <v>16</v>
      </c>
      <c r="B12" s="6">
        <f t="shared" si="0"/>
        <v>431</v>
      </c>
      <c r="C12" s="6">
        <v>1122</v>
      </c>
      <c r="D12" s="6">
        <v>1553</v>
      </c>
      <c r="E12" s="7">
        <f t="shared" si="1"/>
        <v>0.72247263361236314</v>
      </c>
    </row>
    <row r="13" spans="1:5" x14ac:dyDescent="0.25">
      <c r="A13" s="8" t="s">
        <v>17</v>
      </c>
      <c r="B13" s="6">
        <f t="shared" si="0"/>
        <v>12</v>
      </c>
      <c r="C13" s="6">
        <v>2</v>
      </c>
      <c r="D13" s="6">
        <v>14</v>
      </c>
      <c r="E13" s="7">
        <f t="shared" si="1"/>
        <v>0.14285714285714285</v>
      </c>
    </row>
    <row r="14" spans="1:5" x14ac:dyDescent="0.25">
      <c r="A14" s="9" t="s">
        <v>5</v>
      </c>
      <c r="B14" s="10">
        <f t="shared" si="0"/>
        <v>2844</v>
      </c>
      <c r="C14" s="10">
        <v>3581</v>
      </c>
      <c r="D14" s="10">
        <v>6425</v>
      </c>
      <c r="E14" s="11">
        <f t="shared" si="1"/>
        <v>0.55735408560311284</v>
      </c>
    </row>
    <row r="16" spans="1:5" x14ac:dyDescent="0.25">
      <c r="A16" s="1" t="s">
        <v>18</v>
      </c>
    </row>
  </sheetData>
  <mergeCells count="1">
    <mergeCell ref="B1:E1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Tesis leidas UCM2021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dcterms:created xsi:type="dcterms:W3CDTF">2021-07-26T13:53:14Z</dcterms:created>
  <dcterms:modified xsi:type="dcterms:W3CDTF">2021-07-26T13:54:01Z</dcterms:modified>
</cp:coreProperties>
</file>