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J:\Transparencia\Portal\2- Bloque Económico-Financiero\2- Cuentas anuales\CuentasAnuales2024\Portal de Transparencia\"/>
    </mc:Choice>
  </mc:AlternateContent>
  <xr:revisionPtr revIDLastSave="0" documentId="13_ncr:1_{C6493DCA-1DC9-411C-8218-29E6EA422E60}" xr6:coauthVersionLast="36" xr6:coauthVersionMax="36" xr10:uidLastSave="{00000000-0000-0000-0000-000000000000}"/>
  <bookViews>
    <workbookView xWindow="0" yWindow="0" windowWidth="28800" windowHeight="11325" xr2:uid="{6FBC4754-D9FB-4AFF-AB93-FD13E5330BC3}"/>
  </bookViews>
  <sheets>
    <sheet name=" PASIVOS FINANC.2024-" sheetId="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8" l="1"/>
  <c r="O24" i="8"/>
  <c r="O23" i="8"/>
  <c r="O22" i="8"/>
  <c r="O21" i="8"/>
  <c r="O20" i="8"/>
  <c r="P19" i="8"/>
  <c r="O19" i="8"/>
  <c r="O18" i="8"/>
  <c r="O17" i="8"/>
  <c r="O15" i="8"/>
  <c r="P13" i="8"/>
  <c r="O13" i="8"/>
  <c r="O12" i="8"/>
  <c r="O11" i="8"/>
  <c r="O10" i="8"/>
  <c r="P9" i="8"/>
  <c r="O9" i="8"/>
  <c r="O8" i="8"/>
  <c r="P7" i="8"/>
  <c r="O7" i="8"/>
  <c r="O5" i="8"/>
  <c r="O25" i="8" s="1"/>
  <c r="M5" i="8"/>
  <c r="M25" i="8" s="1"/>
  <c r="J5" i="8"/>
  <c r="J25" i="8" s="1"/>
  <c r="F5" i="8"/>
  <c r="E5" i="8"/>
  <c r="E25" i="8" s="1"/>
  <c r="D5" i="8"/>
  <c r="D25" i="8" s="1"/>
  <c r="P5" i="8" l="1"/>
  <c r="P25" i="8" s="1"/>
</calcChain>
</file>

<file path=xl/sharedStrings.xml><?xml version="1.0" encoding="utf-8"?>
<sst xmlns="http://schemas.openxmlformats.org/spreadsheetml/2006/main" count="56" uniqueCount="56">
  <si>
    <t>TOTAL</t>
  </si>
  <si>
    <t xml:space="preserve">FIANZAS RECIBIDAS A CORTO PLAZO </t>
  </si>
  <si>
    <t>DEUDAS CONVERTIBLES EN SUBVENCIONES</t>
  </si>
  <si>
    <t>INNOCAMPUS 2010 UPM CEI10</t>
  </si>
  <si>
    <t>INFRAESTRUCTURAS 2019 EQC 2019</t>
  </si>
  <si>
    <t>INFRAESTRUCTURAS 2018 EQC2018</t>
  </si>
  <si>
    <t>INFRAESTRUCTURAS 2015 UCMA15</t>
  </si>
  <si>
    <t>CAMPUS EXCELENCIA 2010</t>
  </si>
  <si>
    <t>Disminuciones</t>
  </si>
  <si>
    <t>Creaciones</t>
  </si>
  <si>
    <t>PROYECTOS GENERACIÓN DE CONOCIMIENTO 2022 PIDD-22</t>
  </si>
  <si>
    <t>PROYECTOS GENERACIÓN DE CONOCIMIENTO 2021 PR40-21</t>
  </si>
  <si>
    <t>AYUDAS A INFRAESTRUCTURAS Y EQUIPAMIENTO CIENTÍFICO-TÉCNICO UCMA13</t>
  </si>
  <si>
    <t>RETOS COLABORACIÓN 2017</t>
  </si>
  <si>
    <t>RETOS COLABORACIÓN 2016</t>
  </si>
  <si>
    <t>RETOS COLABORACIÓN 2015</t>
  </si>
  <si>
    <t>AYUDAS A PROYECTOS DE I+D PR9/16 (FEDER)</t>
  </si>
  <si>
    <t>RETOS INVESTIGACIÓN: PROYECTOS I+D+I PR38/15 (FEDER)</t>
  </si>
  <si>
    <t>CAMPUS EXCELENCIA 2009</t>
  </si>
  <si>
    <t>PRESTAMOS Y OTROS ANTICIPOS REEMBOLSABLES</t>
  </si>
  <si>
    <t>(13)=(2)+(5)-(7)+(9)</t>
  </si>
  <si>
    <t>(12)=(1)+(3)-(4)+(6)+(8)-(10)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</si>
  <si>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</si>
  <si>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</si>
  <si>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</si>
  <si>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</si>
  <si>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</si>
  <si>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</si>
  <si>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</si>
  <si>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</si>
  <si>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</si>
  <si>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</si>
  <si>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</si>
  <si>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Intereses explícitos</t>
  </si>
  <si>
    <t>Coste amortizado</t>
  </si>
  <si>
    <t>Resultado</t>
  </si>
  <si>
    <t>Valor Contable</t>
  </si>
  <si>
    <t>De intereses explícitos</t>
  </si>
  <si>
    <t>Del coste amortizado</t>
  </si>
  <si>
    <t>Resto</t>
  </si>
  <si>
    <t>Explícitos</t>
  </si>
  <si>
    <t>Gastos</t>
  </si>
  <si>
    <t>Efectivo</t>
  </si>
  <si>
    <t xml:space="preserve"> Intereses explícitos</t>
  </si>
  <si>
    <t xml:space="preserve">Coste amortizado </t>
  </si>
  <si>
    <t>Deuda al 31 diciembre</t>
  </si>
  <si>
    <t>Diferencias de cambio</t>
  </si>
  <si>
    <t>Intereses cancelados</t>
  </si>
  <si>
    <t>Intereses devengados según T.I.E.</t>
  </si>
  <si>
    <t>Deuda al 1 enero</t>
  </si>
  <si>
    <t>T.I.E.</t>
  </si>
  <si>
    <t>Identificación de la deuda</t>
  </si>
  <si>
    <t xml:space="preserve">SITUACIÓN Y MOVIMIENTOS DE LAS DEUDAS </t>
  </si>
  <si>
    <t>INFRAESTRUCTURAS Y EQUIPAMIENTO CIENTÍFICO-TÉCNICO - CPP2023</t>
  </si>
  <si>
    <t>INFRAESTRUCTURAS 2024 EQC 2024</t>
  </si>
  <si>
    <t>PROYECTOS GENERACIÓN DE CONOCIMIENTO 2023 PIDD-23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</si>
</sst>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#,##0.00_ ;[Red]\-#,##0.00\ "/>
    <numFmt numFmtId="166" formatCode="0.000%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name val="Arial"/>
    </font>
    <font>
      <b/>
      <sz val="10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3ED"/>
        <bgColor indexed="64"/>
      </patternFill>
    </fill>
    <fill>
      <patternFill patternType="solid">
        <fgColor rgb="FFF1F7F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1" fillId="0" borderId="0"/>
    <xf numFmtId="0" fontId="5" fillId="0" borderId="0"/>
    <xf numFmtId="43" fontId="2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0" fontId="7" fillId="0" borderId="0"/>
    <xf numFmtId="9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4" fillId="3" borderId="1" xfId="4" applyFont="1" applyFill="1" applyBorder="1" applyAlignment="1">
      <alignment vertical="center"/>
    </xf>
    <xf numFmtId="0" fontId="4" fillId="0" borderId="1" xfId="4" applyFont="1" applyBorder="1" applyAlignment="1">
      <alignment vertical="center"/>
    </xf>
    <xf numFmtId="0" fontId="3" fillId="0" borderId="1" xfId="4" applyFont="1" applyBorder="1" applyAlignment="1">
      <alignment vertical="center"/>
    </xf>
    <xf numFmtId="166" fontId="8" fillId="0" borderId="1" xfId="11" applyNumberFormat="1" applyFont="1" applyBorder="1" applyAlignment="1">
      <alignment horizontal="center" vertical="center" wrapText="1"/>
    </xf>
    <xf numFmtId="166" fontId="9" fillId="0" borderId="1" xfId="4" applyNumberFormat="1" applyFont="1" applyBorder="1" applyAlignment="1">
      <alignment horizontal="center" vertical="center"/>
    </xf>
    <xf numFmtId="49" fontId="6" fillId="3" borderId="1" xfId="4" applyNumberFormat="1" applyFont="1" applyFill="1" applyBorder="1" applyAlignment="1">
      <alignment horizontal="center" vertical="center" wrapText="1"/>
    </xf>
    <xf numFmtId="165" fontId="4" fillId="0" borderId="1" xfId="4" applyNumberFormat="1" applyFont="1" applyBorder="1" applyAlignment="1">
      <alignment horizontal="right" vertical="center"/>
    </xf>
    <xf numFmtId="43" fontId="8" fillId="0" borderId="1" xfId="3" applyFont="1" applyFill="1" applyBorder="1" applyAlignment="1">
      <alignment horizontal="right" vertical="center" wrapText="1"/>
    </xf>
    <xf numFmtId="164" fontId="4" fillId="0" borderId="1" xfId="4" applyNumberFormat="1" applyFont="1" applyBorder="1" applyAlignment="1">
      <alignment horizontal="right" vertical="center"/>
    </xf>
    <xf numFmtId="164" fontId="8" fillId="0" borderId="1" xfId="4" applyNumberFormat="1" applyFont="1" applyBorder="1" applyAlignment="1">
      <alignment horizontal="right" vertical="center"/>
    </xf>
    <xf numFmtId="0" fontId="8" fillId="0" borderId="1" xfId="4" applyFont="1" applyBorder="1" applyAlignment="1">
      <alignment horizontal="right" vertical="center"/>
    </xf>
    <xf numFmtId="165" fontId="8" fillId="0" borderId="1" xfId="10" applyNumberFormat="1" applyFont="1" applyBorder="1" applyAlignment="1">
      <alignment horizontal="right" vertical="center" wrapText="1"/>
    </xf>
    <xf numFmtId="164" fontId="3" fillId="0" borderId="1" xfId="4" applyNumberFormat="1" applyFont="1" applyBorder="1" applyAlignment="1">
      <alignment horizontal="right" vertical="center"/>
    </xf>
    <xf numFmtId="0" fontId="3" fillId="0" borderId="1" xfId="4" applyFont="1" applyBorder="1" applyAlignment="1">
      <alignment horizontal="right" vertical="center"/>
    </xf>
    <xf numFmtId="4" fontId="4" fillId="0" borderId="1" xfId="4" applyNumberFormat="1" applyFont="1" applyBorder="1" applyAlignment="1">
      <alignment horizontal="right" vertical="center"/>
    </xf>
    <xf numFmtId="0" fontId="4" fillId="0" borderId="1" xfId="4" applyFont="1" applyBorder="1" applyAlignment="1">
      <alignment horizontal="right" vertical="center"/>
    </xf>
    <xf numFmtId="165" fontId="4" fillId="3" borderId="1" xfId="4" applyNumberFormat="1" applyFont="1" applyFill="1" applyBorder="1" applyAlignment="1">
      <alignment horizontal="right" vertical="center"/>
    </xf>
    <xf numFmtId="0" fontId="4" fillId="3" borderId="1" xfId="4" applyFont="1" applyFill="1" applyBorder="1" applyAlignment="1">
      <alignment horizontal="right" vertical="center"/>
    </xf>
    <xf numFmtId="164" fontId="4" fillId="3" borderId="1" xfId="4" applyNumberFormat="1" applyFont="1" applyFill="1" applyBorder="1" applyAlignment="1">
      <alignment horizontal="right" vertical="center"/>
    </xf>
    <xf numFmtId="0" fontId="6" fillId="3" borderId="1" xfId="4" applyFont="1" applyFill="1" applyBorder="1" applyAlignment="1">
      <alignment horizontal="center" vertical="center" wrapText="1"/>
    </xf>
    <xf numFmtId="0" fontId="10" fillId="2" borderId="1" xfId="4" applyFont="1" applyFill="1" applyBorder="1" applyAlignment="1">
      <alignment horizontal="center" vertical="center"/>
    </xf>
    <xf numFmtId="0" fontId="6" fillId="3" borderId="1" xfId="4" applyFont="1" applyFill="1" applyBorder="1" applyAlignment="1">
      <alignment horizontal="center" vertical="center"/>
    </xf>
    <xf numFmtId="0" fontId="6" fillId="3" borderId="1" xfId="4" applyFont="1" applyFill="1" applyBorder="1" applyAlignment="1">
      <alignment horizontal="center" vertical="center" wrapText="1"/>
    </xf>
    <xf numFmtId="0" fontId="3" fillId="0" borderId="1" xfId="4" applyFont="1" applyBorder="1" applyAlignment="1">
      <alignment horizontal="left" vertical="center" wrapText="1"/>
    </xf>
    <xf numFmtId="0" fontId="4" fillId="0" borderId="1" xfId="4" applyFont="1" applyBorder="1" applyAlignment="1">
      <alignment horizontal="left" vertical="center" wrapText="1"/>
    </xf>
    <xf numFmtId="0" fontId="4" fillId="3" borderId="1" xfId="4" applyFont="1" applyFill="1" applyBorder="1" applyAlignment="1">
      <alignment horizontal="center" vertical="center" wrapText="1"/>
    </xf>
  </cellXfs>
  <cellStyles count="21">
    <cellStyle name="Millares 10" xfId="5" xr:uid="{D3D7F511-38BD-49B0-BCFC-1F283837D519}"/>
    <cellStyle name="Millares 11" xfId="12" xr:uid="{4974A90C-6342-4D68-B1E6-52522FFA297F}"/>
    <cellStyle name="Millares 11 2" xfId="13" xr:uid="{65D1ECAF-F649-404E-9303-2E777C8B9A9C}"/>
    <cellStyle name="Millares 2" xfId="3" xr:uid="{6412F2F7-0EC7-43C8-9D61-6C30C746DB12}"/>
    <cellStyle name="Millares 3" xfId="9" xr:uid="{3AB10C3F-8C90-4469-8264-EC194866258B}"/>
    <cellStyle name="Millares 3 2" xfId="14" xr:uid="{E30BAA87-DE7F-4FF6-BA84-82DF6B024A46}"/>
    <cellStyle name="Normal" xfId="0" builtinId="0"/>
    <cellStyle name="Normal 10" xfId="16" xr:uid="{FAE16E92-99B5-46FA-812D-71D695CB0478}"/>
    <cellStyle name="Normal 11 2" xfId="10" xr:uid="{2DF835B5-9870-46A2-A3F6-78BAE19BDF41}"/>
    <cellStyle name="Normal 2" xfId="2" xr:uid="{4ED6C386-C6F5-4ACE-BECC-6B51E16E512F}"/>
    <cellStyle name="Normal 2 3" xfId="6" xr:uid="{CEB5CD13-D317-4A2C-8870-6EF8E0F70B8C}"/>
    <cellStyle name="Normal 2 4" xfId="1" xr:uid="{5229D61F-C7F4-4C18-B2ED-F11A9563A5A7}"/>
    <cellStyle name="Normal 2 4 5" xfId="20" xr:uid="{E7720162-DBDD-436C-A909-4306F9B12C85}"/>
    <cellStyle name="Normal 2 4 6" xfId="17" xr:uid="{D15CC522-A2DF-4F9C-B0A7-C8A3A14DD534}"/>
    <cellStyle name="Normal 2 4 9" xfId="18" xr:uid="{9281F8A1-98F8-4374-8B64-C3A2991136DC}"/>
    <cellStyle name="Normal 2 5" xfId="19" xr:uid="{2561B528-302A-41AE-BA3A-8F779E1DA9A3}"/>
    <cellStyle name="Normal 4" xfId="8" xr:uid="{B7027617-2C30-4AA5-8A32-70CDB602CAAC}"/>
    <cellStyle name="Normal 5" xfId="4" xr:uid="{2762412B-1075-41E3-8C77-A770F43E605E}"/>
    <cellStyle name="Normal 6" xfId="15" xr:uid="{C67B3346-17A3-4706-B6B7-76ED66AE40F3}"/>
    <cellStyle name="Porcentaje 2" xfId="7" xr:uid="{5FA6FF8F-9C90-4854-AA42-16553A9FE3F2}"/>
    <cellStyle name="Porcentaje 3" xfId="11" xr:uid="{679D427B-38E9-4A05-A252-748BCC3651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EA70F-EA6B-4B60-8A57-371325AF8CB8}">
  <sheetPr>
    <pageSetUpPr fitToPage="1"/>
  </sheetPr>
  <dimension ref="A1:P25"/>
  <sheetViews>
    <sheetView tabSelected="1" workbookViewId="0">
      <selection activeCell="S21" sqref="S21"/>
    </sheetView>
  </sheetViews>
  <sheetFormatPr baseColWidth="10" defaultRowHeight="15" x14ac:dyDescent="0.25"/>
  <cols>
    <col min="4" max="4" width="12.140625" bestFit="1" customWidth="1"/>
    <col min="15" max="15" width="12.85546875" bestFit="1" customWidth="1"/>
  </cols>
  <sheetData>
    <row r="1" spans="1:16" x14ac:dyDescent="0.25">
      <c r="A1" s="21" t="s">
        <v>52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21.75" customHeight="1" x14ac:dyDescent="0.25">
      <c r="A2" s="22" t="s">
        <v>51</v>
      </c>
      <c r="B2" s="22"/>
      <c r="C2" s="22" t="s">
        <v>50</v>
      </c>
      <c r="D2" s="22" t="s">
        <v>49</v>
      </c>
      <c r="E2" s="22"/>
      <c r="F2" s="22" t="s">
        <v>9</v>
      </c>
      <c r="G2" s="22"/>
      <c r="H2" s="23" t="s">
        <v>48</v>
      </c>
      <c r="I2" s="23"/>
      <c r="J2" s="23" t="s">
        <v>47</v>
      </c>
      <c r="K2" s="23" t="s">
        <v>46</v>
      </c>
      <c r="L2" s="23"/>
      <c r="M2" s="22" t="s">
        <v>8</v>
      </c>
      <c r="N2" s="22"/>
      <c r="O2" s="22" t="s">
        <v>45</v>
      </c>
      <c r="P2" s="22"/>
    </row>
    <row r="3" spans="1:16" ht="25.5" x14ac:dyDescent="0.25">
      <c r="A3" s="22"/>
      <c r="B3" s="22"/>
      <c r="C3" s="22"/>
      <c r="D3" s="20" t="s">
        <v>44</v>
      </c>
      <c r="E3" s="20" t="s">
        <v>43</v>
      </c>
      <c r="F3" s="20" t="s">
        <v>42</v>
      </c>
      <c r="G3" s="20" t="s">
        <v>41</v>
      </c>
      <c r="H3" s="20" t="s">
        <v>40</v>
      </c>
      <c r="I3" s="20" t="s">
        <v>39</v>
      </c>
      <c r="J3" s="23"/>
      <c r="K3" s="20" t="s">
        <v>38</v>
      </c>
      <c r="L3" s="20" t="s">
        <v>37</v>
      </c>
      <c r="M3" s="20" t="s">
        <v>36</v>
      </c>
      <c r="N3" s="20" t="s">
        <v>35</v>
      </c>
      <c r="O3" s="20" t="s">
        <v>34</v>
      </c>
      <c r="P3" s="20" t="s">
        <v>33</v>
      </c>
    </row>
    <row r="4" spans="1:16" ht="25.5" x14ac:dyDescent="0.25">
      <c r="A4" s="22"/>
      <c r="B4" s="22"/>
      <c r="C4" s="22"/>
      <c r="D4" s="6" t="s">
        <v>32</v>
      </c>
      <c r="E4" s="6" t="s">
        <v>31</v>
      </c>
      <c r="F4" s="6" t="s">
        <v>30</v>
      </c>
      <c r="G4" s="6" t="s">
        <v>29</v>
      </c>
      <c r="H4" s="6" t="s">
        <v>28</v>
      </c>
      <c r="I4" s="6" t="s">
        <v>27</v>
      </c>
      <c r="J4" s="6" t="s">
        <v>26</v>
      </c>
      <c r="K4" s="6" t="s">
        <v>25</v>
      </c>
      <c r="L4" s="6" t="s">
        <v>24</v>
      </c>
      <c r="M4" s="6" t="s">
        <v>23</v>
      </c>
      <c r="N4" s="6" t="s">
        <v>22</v>
      </c>
      <c r="O4" s="6" t="s">
        <v>21</v>
      </c>
      <c r="P4" s="6" t="s">
        <v>20</v>
      </c>
    </row>
    <row r="5" spans="1:16" ht="27.75" customHeight="1" x14ac:dyDescent="0.25">
      <c r="A5" s="25" t="s">
        <v>19</v>
      </c>
      <c r="B5" s="25"/>
      <c r="C5" s="3"/>
      <c r="D5" s="7">
        <f>SUM(D6:D22)</f>
        <v>10762875.379999999</v>
      </c>
      <c r="E5" s="7">
        <f>SUM(E6:E22)</f>
        <v>30264.670000000013</v>
      </c>
      <c r="F5" s="7">
        <f>SUM(F6:F22)</f>
        <v>4427605</v>
      </c>
      <c r="G5" s="8"/>
      <c r="H5" s="8"/>
      <c r="I5" s="8"/>
      <c r="J5" s="7">
        <f>SUM(J6:J22)</f>
        <v>23579.22</v>
      </c>
      <c r="K5" s="8"/>
      <c r="L5" s="8"/>
      <c r="M5" s="7">
        <f>SUM(M6:M22)</f>
        <v>3344377.0199999996</v>
      </c>
      <c r="N5" s="8"/>
      <c r="O5" s="9">
        <f>D5+F5-G5+I5+K5-M5</f>
        <v>11846103.359999999</v>
      </c>
      <c r="P5" s="9">
        <f>E5+H5-J5+L5</f>
        <v>6685.4500000000116</v>
      </c>
    </row>
    <row r="6" spans="1:16" x14ac:dyDescent="0.25">
      <c r="A6" s="24" t="s">
        <v>18</v>
      </c>
      <c r="B6" s="24"/>
      <c r="C6" s="5"/>
      <c r="D6" s="10">
        <v>632976.60999999975</v>
      </c>
      <c r="E6" s="10"/>
      <c r="F6" s="10"/>
      <c r="G6" s="11"/>
      <c r="H6" s="11"/>
      <c r="I6" s="11"/>
      <c r="J6" s="10"/>
      <c r="K6" s="11"/>
      <c r="L6" s="11"/>
      <c r="M6" s="10">
        <v>632976.61</v>
      </c>
      <c r="N6" s="12"/>
      <c r="O6" s="8">
        <v>0</v>
      </c>
      <c r="P6" s="10"/>
    </row>
    <row r="7" spans="1:16" ht="21.75" customHeight="1" x14ac:dyDescent="0.25">
      <c r="A7" s="24" t="s">
        <v>7</v>
      </c>
      <c r="B7" s="24"/>
      <c r="C7" s="4">
        <v>1.414E-2</v>
      </c>
      <c r="D7" s="10">
        <v>277619.32000000007</v>
      </c>
      <c r="E7" s="10">
        <v>15987.040000000008</v>
      </c>
      <c r="F7" s="10"/>
      <c r="G7" s="11"/>
      <c r="H7" s="11"/>
      <c r="I7" s="11"/>
      <c r="J7" s="10">
        <v>14016.55</v>
      </c>
      <c r="K7" s="11"/>
      <c r="L7" s="11"/>
      <c r="M7" s="10">
        <v>184932.44</v>
      </c>
      <c r="N7" s="12"/>
      <c r="O7" s="10">
        <f t="shared" ref="O7:O13" si="0">D7+F7-G7+I7+K7-M7</f>
        <v>92686.880000000063</v>
      </c>
      <c r="P7" s="10">
        <f>E7+H7-J7+L7</f>
        <v>1970.4900000000089</v>
      </c>
    </row>
    <row r="8" spans="1:16" ht="42.75" customHeight="1" x14ac:dyDescent="0.25">
      <c r="A8" s="24" t="s">
        <v>53</v>
      </c>
      <c r="B8" s="24"/>
      <c r="C8" s="4"/>
      <c r="D8" s="10">
        <v>0</v>
      </c>
      <c r="E8" s="10"/>
      <c r="F8" s="10">
        <v>904720.54</v>
      </c>
      <c r="G8" s="11"/>
      <c r="H8" s="11"/>
      <c r="I8" s="11"/>
      <c r="J8" s="10"/>
      <c r="K8" s="11"/>
      <c r="L8" s="11"/>
      <c r="M8" s="10"/>
      <c r="N8" s="12"/>
      <c r="O8" s="10">
        <f t="shared" si="0"/>
        <v>904720.54</v>
      </c>
      <c r="P8" s="10"/>
    </row>
    <row r="9" spans="1:16" ht="25.5" customHeight="1" x14ac:dyDescent="0.25">
      <c r="A9" s="24" t="s">
        <v>6</v>
      </c>
      <c r="B9" s="24"/>
      <c r="C9" s="4">
        <v>8.8999999999999995E-4</v>
      </c>
      <c r="D9" s="10">
        <v>621845.79999999981</v>
      </c>
      <c r="E9" s="10">
        <v>252.60999999999999</v>
      </c>
      <c r="F9" s="10"/>
      <c r="G9" s="11"/>
      <c r="H9" s="11"/>
      <c r="I9" s="11"/>
      <c r="J9" s="10">
        <v>126.27</v>
      </c>
      <c r="K9" s="11"/>
      <c r="L9" s="11"/>
      <c r="M9" s="10">
        <v>47249.83</v>
      </c>
      <c r="N9" s="12"/>
      <c r="O9" s="10">
        <f t="shared" si="0"/>
        <v>574595.96999999986</v>
      </c>
      <c r="P9" s="10">
        <f>E9+H9-J9+L9</f>
        <v>126.33999999999999</v>
      </c>
    </row>
    <row r="10" spans="1:16" ht="34.5" customHeight="1" x14ac:dyDescent="0.25">
      <c r="A10" s="24" t="s">
        <v>5</v>
      </c>
      <c r="B10" s="24"/>
      <c r="C10" s="4"/>
      <c r="D10" s="10">
        <v>29219.720000000005</v>
      </c>
      <c r="E10" s="10"/>
      <c r="F10" s="10"/>
      <c r="G10" s="11"/>
      <c r="H10" s="11"/>
      <c r="I10" s="11"/>
      <c r="J10" s="10"/>
      <c r="K10" s="11"/>
      <c r="L10" s="11"/>
      <c r="M10" s="10">
        <v>4869.95</v>
      </c>
      <c r="N10" s="12"/>
      <c r="O10" s="10">
        <f t="shared" si="0"/>
        <v>24349.770000000004</v>
      </c>
      <c r="P10" s="10"/>
    </row>
    <row r="11" spans="1:16" ht="27.75" customHeight="1" x14ac:dyDescent="0.25">
      <c r="A11" s="24" t="s">
        <v>4</v>
      </c>
      <c r="B11" s="24"/>
      <c r="C11" s="4"/>
      <c r="D11" s="10">
        <v>275822.54999999993</v>
      </c>
      <c r="E11" s="10"/>
      <c r="F11" s="10"/>
      <c r="G11" s="11"/>
      <c r="H11" s="11"/>
      <c r="I11" s="11"/>
      <c r="J11" s="10"/>
      <c r="K11" s="11"/>
      <c r="L11" s="11"/>
      <c r="M11" s="10">
        <v>42568.77</v>
      </c>
      <c r="N11" s="12"/>
      <c r="O11" s="10">
        <f t="shared" si="0"/>
        <v>233253.77999999994</v>
      </c>
      <c r="P11" s="10"/>
    </row>
    <row r="12" spans="1:16" ht="25.5" customHeight="1" x14ac:dyDescent="0.25">
      <c r="A12" s="24" t="s">
        <v>54</v>
      </c>
      <c r="B12" s="24"/>
      <c r="C12" s="4"/>
      <c r="D12" s="10">
        <v>0</v>
      </c>
      <c r="E12" s="10"/>
      <c r="F12" s="10">
        <v>2088884.46</v>
      </c>
      <c r="G12" s="11"/>
      <c r="H12" s="11"/>
      <c r="I12" s="11"/>
      <c r="J12" s="10"/>
      <c r="K12" s="11"/>
      <c r="L12" s="11"/>
      <c r="M12" s="10"/>
      <c r="N12" s="12"/>
      <c r="O12" s="10">
        <f t="shared" si="0"/>
        <v>2088884.46</v>
      </c>
      <c r="P12" s="10"/>
    </row>
    <row r="13" spans="1:16" ht="30" customHeight="1" x14ac:dyDescent="0.25">
      <c r="A13" s="24" t="s">
        <v>3</v>
      </c>
      <c r="B13" s="24"/>
      <c r="C13" s="4">
        <v>1.17E-2</v>
      </c>
      <c r="D13" s="10">
        <v>777702.42</v>
      </c>
      <c r="E13" s="10">
        <v>13675.140000000003</v>
      </c>
      <c r="F13" s="10"/>
      <c r="G13" s="11"/>
      <c r="H13" s="11"/>
      <c r="I13" s="11"/>
      <c r="J13" s="10">
        <v>9099.1200000000008</v>
      </c>
      <c r="K13" s="11"/>
      <c r="L13" s="11"/>
      <c r="M13" s="10">
        <v>386589.66</v>
      </c>
      <c r="N13" s="12"/>
      <c r="O13" s="10">
        <f t="shared" si="0"/>
        <v>391112.76000000007</v>
      </c>
      <c r="P13" s="10">
        <f>E13+H13-J13+L13</f>
        <v>4576.0200000000023</v>
      </c>
    </row>
    <row r="14" spans="1:16" ht="34.5" customHeight="1" x14ac:dyDescent="0.25">
      <c r="A14" s="24" t="s">
        <v>17</v>
      </c>
      <c r="B14" s="24"/>
      <c r="C14" s="4"/>
      <c r="D14" s="10">
        <v>1669195</v>
      </c>
      <c r="E14" s="10"/>
      <c r="F14" s="10"/>
      <c r="G14" s="11"/>
      <c r="H14" s="11"/>
      <c r="I14" s="11"/>
      <c r="J14" s="10"/>
      <c r="K14" s="11"/>
      <c r="L14" s="11"/>
      <c r="M14" s="10">
        <v>1669195</v>
      </c>
      <c r="N14" s="12"/>
      <c r="O14" s="10"/>
      <c r="P14" s="10"/>
    </row>
    <row r="15" spans="1:16" ht="30" customHeight="1" x14ac:dyDescent="0.25">
      <c r="A15" s="24" t="s">
        <v>16</v>
      </c>
      <c r="B15" s="24"/>
      <c r="C15" s="4"/>
      <c r="D15" s="10">
        <v>1137279</v>
      </c>
      <c r="E15" s="10"/>
      <c r="F15" s="10"/>
      <c r="G15" s="11"/>
      <c r="H15" s="11"/>
      <c r="I15" s="11"/>
      <c r="J15" s="10"/>
      <c r="K15" s="11"/>
      <c r="L15" s="11"/>
      <c r="M15" s="10">
        <v>13455.68</v>
      </c>
      <c r="N15" s="12"/>
      <c r="O15" s="10">
        <f t="shared" ref="O15:O22" si="1">D15+F15-G15+I15+K15-M15</f>
        <v>1123823.32</v>
      </c>
      <c r="P15" s="10"/>
    </row>
    <row r="16" spans="1:16" ht="17.25" customHeight="1" x14ac:dyDescent="0.25">
      <c r="A16" s="24" t="s">
        <v>15</v>
      </c>
      <c r="B16" s="24"/>
      <c r="C16" s="4"/>
      <c r="D16" s="10">
        <v>287287.40000000002</v>
      </c>
      <c r="E16" s="10"/>
      <c r="F16" s="10"/>
      <c r="G16" s="11"/>
      <c r="H16" s="11"/>
      <c r="I16" s="11"/>
      <c r="J16" s="10"/>
      <c r="K16" s="11"/>
      <c r="L16" s="11"/>
      <c r="M16" s="10">
        <v>287287.40000000002</v>
      </c>
      <c r="N16" s="12"/>
      <c r="O16" s="10">
        <v>0</v>
      </c>
      <c r="P16" s="10"/>
    </row>
    <row r="17" spans="1:16" x14ac:dyDescent="0.25">
      <c r="A17" s="24" t="s">
        <v>14</v>
      </c>
      <c r="B17" s="24"/>
      <c r="C17" s="4"/>
      <c r="D17" s="10">
        <v>361228.43</v>
      </c>
      <c r="E17" s="10"/>
      <c r="F17" s="10"/>
      <c r="G17" s="11"/>
      <c r="H17" s="11"/>
      <c r="I17" s="11"/>
      <c r="J17" s="10"/>
      <c r="K17" s="11"/>
      <c r="L17" s="11"/>
      <c r="M17" s="10">
        <v>11558.3</v>
      </c>
      <c r="N17" s="12"/>
      <c r="O17" s="10">
        <f t="shared" si="1"/>
        <v>349670.13</v>
      </c>
      <c r="P17" s="10"/>
    </row>
    <row r="18" spans="1:16" x14ac:dyDescent="0.25">
      <c r="A18" s="24" t="s">
        <v>13</v>
      </c>
      <c r="B18" s="24"/>
      <c r="C18" s="4"/>
      <c r="D18" s="10">
        <v>132740.43</v>
      </c>
      <c r="E18" s="10"/>
      <c r="F18" s="10"/>
      <c r="G18" s="11"/>
      <c r="H18" s="11"/>
      <c r="I18" s="11"/>
      <c r="J18" s="10"/>
      <c r="K18" s="11"/>
      <c r="L18" s="11"/>
      <c r="M18" s="10">
        <v>1255.6099999999999</v>
      </c>
      <c r="N18" s="12"/>
      <c r="O18" s="10">
        <f t="shared" si="1"/>
        <v>131484.82</v>
      </c>
      <c r="P18" s="10"/>
    </row>
    <row r="19" spans="1:16" ht="24" customHeight="1" x14ac:dyDescent="0.25">
      <c r="A19" s="24" t="s">
        <v>12</v>
      </c>
      <c r="B19" s="24"/>
      <c r="C19" s="4">
        <v>5.1999999999999998E-3</v>
      </c>
      <c r="D19" s="10">
        <v>679781.89999999991</v>
      </c>
      <c r="E19" s="10">
        <v>349.88000000000022</v>
      </c>
      <c r="F19" s="10"/>
      <c r="G19" s="11"/>
      <c r="H19" s="11"/>
      <c r="I19" s="11"/>
      <c r="J19" s="10">
        <v>337.28</v>
      </c>
      <c r="K19" s="11"/>
      <c r="L19" s="11"/>
      <c r="M19" s="10">
        <v>62437.77</v>
      </c>
      <c r="N19" s="12"/>
      <c r="O19" s="10">
        <f t="shared" si="1"/>
        <v>617344.12999999989</v>
      </c>
      <c r="P19" s="10">
        <f>E19+H19-J19+L19</f>
        <v>12.60000000000025</v>
      </c>
    </row>
    <row r="20" spans="1:16" ht="30.75" customHeight="1" x14ac:dyDescent="0.25">
      <c r="A20" s="24" t="s">
        <v>11</v>
      </c>
      <c r="B20" s="24"/>
      <c r="C20" s="4"/>
      <c r="D20" s="10">
        <v>3083176.8</v>
      </c>
      <c r="E20" s="10"/>
      <c r="F20" s="10"/>
      <c r="G20" s="11"/>
      <c r="H20" s="11"/>
      <c r="I20" s="11"/>
      <c r="J20" s="10"/>
      <c r="K20" s="11"/>
      <c r="L20" s="11"/>
      <c r="M20" s="10"/>
      <c r="N20" s="12"/>
      <c r="O20" s="10">
        <f t="shared" si="1"/>
        <v>3083176.8</v>
      </c>
      <c r="P20" s="10"/>
    </row>
    <row r="21" spans="1:16" ht="30" customHeight="1" x14ac:dyDescent="0.25">
      <c r="A21" s="24" t="s">
        <v>10</v>
      </c>
      <c r="B21" s="24"/>
      <c r="C21" s="4"/>
      <c r="D21" s="10">
        <v>797000</v>
      </c>
      <c r="E21" s="10"/>
      <c r="F21" s="10"/>
      <c r="G21" s="11"/>
      <c r="H21" s="11"/>
      <c r="I21" s="11"/>
      <c r="J21" s="10"/>
      <c r="K21" s="11"/>
      <c r="L21" s="11"/>
      <c r="M21" s="10"/>
      <c r="N21" s="12"/>
      <c r="O21" s="10">
        <f t="shared" si="1"/>
        <v>797000</v>
      </c>
      <c r="P21" s="10"/>
    </row>
    <row r="22" spans="1:16" ht="27.75" customHeight="1" x14ac:dyDescent="0.25">
      <c r="A22" s="24" t="s">
        <v>55</v>
      </c>
      <c r="B22" s="24"/>
      <c r="C22" s="4"/>
      <c r="D22" s="10">
        <v>0</v>
      </c>
      <c r="E22" s="10"/>
      <c r="F22" s="10">
        <v>1434000</v>
      </c>
      <c r="G22" s="11"/>
      <c r="H22" s="11"/>
      <c r="I22" s="11"/>
      <c r="J22" s="10"/>
      <c r="K22" s="11"/>
      <c r="L22" s="11"/>
      <c r="M22" s="10"/>
      <c r="N22" s="12"/>
      <c r="O22" s="10">
        <f t="shared" si="1"/>
        <v>1434000</v>
      </c>
      <c r="P22" s="10"/>
    </row>
    <row r="23" spans="1:16" ht="27" customHeight="1" x14ac:dyDescent="0.25">
      <c r="A23" s="25" t="s">
        <v>2</v>
      </c>
      <c r="B23" s="24"/>
      <c r="C23" s="3"/>
      <c r="D23" s="7">
        <v>110608397.89000002</v>
      </c>
      <c r="E23" s="13"/>
      <c r="F23" s="7">
        <v>84553353.769999996</v>
      </c>
      <c r="G23" s="14"/>
      <c r="H23" s="14"/>
      <c r="I23" s="14"/>
      <c r="J23" s="10"/>
      <c r="K23" s="14"/>
      <c r="L23" s="14"/>
      <c r="M23" s="7">
        <v>93732795.390000001</v>
      </c>
      <c r="N23" s="7"/>
      <c r="O23" s="9">
        <f>D23+F23-G23+I23+K23-M23</f>
        <v>101428956.27000003</v>
      </c>
      <c r="P23" s="13"/>
    </row>
    <row r="24" spans="1:16" ht="24.75" customHeight="1" x14ac:dyDescent="0.25">
      <c r="A24" s="25" t="s">
        <v>1</v>
      </c>
      <c r="B24" s="25"/>
      <c r="C24" s="2"/>
      <c r="D24" s="7">
        <v>74039.710000000006</v>
      </c>
      <c r="E24" s="13"/>
      <c r="F24" s="15">
        <v>149664.4</v>
      </c>
      <c r="G24" s="16"/>
      <c r="H24" s="16"/>
      <c r="I24" s="16"/>
      <c r="J24" s="10"/>
      <c r="K24" s="16"/>
      <c r="L24" s="16"/>
      <c r="M24" s="7">
        <v>50000</v>
      </c>
      <c r="N24" s="7"/>
      <c r="O24" s="9">
        <f>D24+F24-G24+I24+K24-M24</f>
        <v>173704.11</v>
      </c>
      <c r="P24" s="9"/>
    </row>
    <row r="25" spans="1:16" x14ac:dyDescent="0.25">
      <c r="A25" s="26" t="s">
        <v>0</v>
      </c>
      <c r="B25" s="26"/>
      <c r="C25" s="1"/>
      <c r="D25" s="17">
        <f>+D5+D23+D24</f>
        <v>121445312.98</v>
      </c>
      <c r="E25" s="17">
        <f>+E5+E23+E24</f>
        <v>30264.670000000013</v>
      </c>
      <c r="F25" s="17">
        <f>+F5+F23+F24</f>
        <v>89130623.170000002</v>
      </c>
      <c r="G25" s="18"/>
      <c r="H25" s="18"/>
      <c r="I25" s="18"/>
      <c r="J25" s="17">
        <f>+J5+J23+J24</f>
        <v>23579.22</v>
      </c>
      <c r="K25" s="17"/>
      <c r="L25" s="17"/>
      <c r="M25" s="17">
        <f>+M5+M23+M24</f>
        <v>97127172.409999996</v>
      </c>
      <c r="N25" s="18"/>
      <c r="O25" s="17">
        <f>+O5+O23+O24</f>
        <v>113448763.74000002</v>
      </c>
      <c r="P25" s="19">
        <f>+P23+P5</f>
        <v>6685.4500000000116</v>
      </c>
    </row>
  </sheetData>
  <mergeCells count="31">
    <mergeCell ref="A23:B23"/>
    <mergeCell ref="A24:B24"/>
    <mergeCell ref="A25:B25"/>
    <mergeCell ref="A17:B17"/>
    <mergeCell ref="A18:B18"/>
    <mergeCell ref="A19:B19"/>
    <mergeCell ref="A20:B20"/>
    <mergeCell ref="A21:B21"/>
    <mergeCell ref="A22:B22"/>
    <mergeCell ref="A16:B16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:P1"/>
    <mergeCell ref="A2:B4"/>
    <mergeCell ref="C2:C4"/>
    <mergeCell ref="D2:E2"/>
    <mergeCell ref="F2:G2"/>
    <mergeCell ref="H2:I2"/>
    <mergeCell ref="J2:J3"/>
    <mergeCell ref="K2:L2"/>
    <mergeCell ref="M2:N2"/>
    <mergeCell ref="O2:P2"/>
  </mergeCells>
  <pageMargins left="0.7" right="0.7" top="0.75" bottom="0.75" header="0.3" footer="0.3"/>
  <pageSetup paperSize="9" scale="7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2E15B5C5239A44E83F9A038B30A9CD0" ma:contentTypeVersion="12" ma:contentTypeDescription="Crear nuevo documento." ma:contentTypeScope="" ma:versionID="006813614942860e7a043e35f9b5d5e9">
  <xsd:schema xmlns:xsd="http://www.w3.org/2001/XMLSchema" xmlns:xs="http://www.w3.org/2001/XMLSchema" xmlns:p="http://schemas.microsoft.com/office/2006/metadata/properties" xmlns:ns3="582ea51b-b6c3-4e80-97f9-85709bc24275" targetNamespace="http://schemas.microsoft.com/office/2006/metadata/properties" ma:root="true" ma:fieldsID="74f763e9334fdab43359134c99100fe2" ns3:_="">
    <xsd:import namespace="582ea51b-b6c3-4e80-97f9-85709bc2427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SearchProperties" minOccurs="0"/>
                <xsd:element ref="ns3:_activity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ea51b-b6c3-4e80-97f9-85709bc242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82ea51b-b6c3-4e80-97f9-85709bc24275" xsi:nil="true"/>
  </documentManagement>
</p:properties>
</file>

<file path=customXml/itemProps1.xml><?xml version="1.0" encoding="utf-8"?>
<ds:datastoreItem xmlns:ds="http://schemas.openxmlformats.org/officeDocument/2006/customXml" ds:itemID="{4D07B0DB-397E-4B76-ADEB-048827226E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0453D8-D4A4-4E22-B284-33E09C984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2ea51b-b6c3-4e80-97f9-85709bc242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03775F9-11CF-49F9-BF5F-2711233201D6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582ea51b-b6c3-4e80-97f9-85709bc2427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PASIVOS FINANC.2024-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NURIA BARANDA DIAZ</dc:creator>
  <cp:lastModifiedBy>CRISTINA RIOS MAURE</cp:lastModifiedBy>
  <cp:lastPrinted>2025-06-30T10:19:31Z</cp:lastPrinted>
  <dcterms:created xsi:type="dcterms:W3CDTF">2024-06-17T09:27:09Z</dcterms:created>
  <dcterms:modified xsi:type="dcterms:W3CDTF">2025-06-30T10:27:34Z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0x01010032E15B5C5239A44E83F9A038B30A9CD0</vt:lpwstr>
  </property>
</Properties>
</file>