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2- Cuentas anuales\Indicadores2020\"/>
    </mc:Choice>
  </mc:AlternateContent>
  <bookViews>
    <workbookView xWindow="0" yWindow="0" windowWidth="28800" windowHeight="11700"/>
  </bookViews>
  <sheets>
    <sheet name="UCM individual 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3" i="1"/>
  <c r="H25" i="1"/>
  <c r="H26" i="1"/>
  <c r="H27" i="1"/>
  <c r="H39" i="1"/>
  <c r="H40" i="1"/>
  <c r="H42" i="1"/>
  <c r="H51" i="1"/>
  <c r="H52" i="1"/>
  <c r="H54" i="1" s="1"/>
  <c r="H53" i="1"/>
  <c r="H55" i="1"/>
  <c r="H67" i="1"/>
  <c r="H68" i="1"/>
  <c r="H70" i="1"/>
  <c r="H79" i="1"/>
  <c r="H80" i="1"/>
  <c r="H81" i="1"/>
  <c r="C110" i="1"/>
  <c r="D110" i="1"/>
  <c r="E110" i="1"/>
  <c r="F110" i="1"/>
  <c r="C118" i="1"/>
  <c r="D118" i="1"/>
  <c r="E118" i="1"/>
  <c r="F118" i="1"/>
  <c r="G110" i="1" l="1"/>
  <c r="H128" i="1" s="1"/>
  <c r="H57" i="1"/>
  <c r="H29" i="1"/>
  <c r="G118" i="1"/>
  <c r="E120" i="1" s="1"/>
  <c r="H83" i="1"/>
  <c r="H15" i="1"/>
  <c r="E112" i="1"/>
  <c r="C112" i="1" l="1"/>
  <c r="F120" i="1"/>
  <c r="D112" i="1"/>
  <c r="D120" i="1"/>
  <c r="F112" i="1"/>
  <c r="H127" i="1"/>
  <c r="H130" i="1" s="1"/>
  <c r="C120" i="1"/>
  <c r="G112" i="1" l="1"/>
  <c r="G120" i="1"/>
</calcChain>
</file>

<file path=xl/sharedStrings.xml><?xml version="1.0" encoding="utf-8"?>
<sst xmlns="http://schemas.openxmlformats.org/spreadsheetml/2006/main" count="139" uniqueCount="111">
  <si>
    <t>REALIZACIÓN DE COBROS</t>
  </si>
  <si>
    <t>Saldo inicial de derechos (+/- modificaciones y anulaciones)</t>
  </si>
  <si>
    <t>Cobros</t>
  </si>
  <si>
    <t>Pone de manifiesto la proporción de cobros que se han efectuado en el ejercicio relativos a derechos pendientes de cobro de presupuestos ya cerrados.</t>
  </si>
  <si>
    <t>2) REALIZACIÓN DE COBROS:</t>
  </si>
  <si>
    <t>REALIZACIÓN DE PAGOS</t>
  </si>
  <si>
    <t>Saldo inicial de obligaciones (+/-modificaciones y anulaciones)</t>
  </si>
  <si>
    <t>Pagos realizados</t>
  </si>
  <si>
    <t>Pone de manifiesto la proporción de pagos que se han efectuado en el ejercicio de las obligaciones pendientes de pago de presupuestos ya cerrados.</t>
  </si>
  <si>
    <t>1) REALIZACIÓN DE PAGOS:</t>
  </si>
  <si>
    <t>c) De presupuestos cerrados</t>
  </si>
  <si>
    <t>PERIODO MEDIO DE COBRO (DÍAS)</t>
  </si>
  <si>
    <t>Derechos reconocidos netos</t>
  </si>
  <si>
    <t>Derechos pendientes de cobro</t>
  </si>
  <si>
    <t>Refleja el número de días que por término medio tarda la entidad en cobrar sus ingresos, es decir, en recaudar sus derechos reconocidos derivados de la ejecución del presupuesto.</t>
  </si>
  <si>
    <t>3) PERIODO MEDIO DE COBRO:</t>
  </si>
  <si>
    <t>Recaudación neta</t>
  </si>
  <si>
    <t>Recoge el porcentaje que suponen los cobros obtenidos en el ejercicio sobre los derechos reconocidos netos.</t>
  </si>
  <si>
    <t>EJECUCION DEL PRESUPUESTO DE INGRESOS</t>
  </si>
  <si>
    <t>Previsiones definitivas</t>
  </si>
  <si>
    <t>Refleja la proporción que sobre los ingresos presupuestarios previstos suponen ingresos presupuestarios netos, esto es, los derechos liquidados netos.</t>
  </si>
  <si>
    <t>1) EJECUCIÓN DEL PRESUPUESTO DE INGRESOS:</t>
  </si>
  <si>
    <t xml:space="preserve">b) Del presupuesto de ingresos corriente: </t>
  </si>
  <si>
    <t>PERIODO MEDIO DE PAGO (DÍAS)</t>
  </si>
  <si>
    <t>Obligaciones reconocidas netas</t>
  </si>
  <si>
    <t>Obligaciones pendientes de pago</t>
  </si>
  <si>
    <t>Refleja el tiempo medio que la entidad tarda en pagar a sus acreedores derivados de la ejecución del presupuesto.</t>
  </si>
  <si>
    <t>4) PERIODO MEDIO DE PAGO:</t>
  </si>
  <si>
    <t>ESFUERZO INVERSOR</t>
  </si>
  <si>
    <t>Obligaciones reconocidas netas (Capítulos VI y VII)</t>
  </si>
  <si>
    <t>Establece la proporción que representan las operaciones de capital realizadas en el ejercicio en relación con la totalidad de los gastos presupuestarios realizados en el mismo.</t>
  </si>
  <si>
    <t xml:space="preserve">3) ESFUERZO INVERSOR: </t>
  </si>
  <si>
    <t>REALIZACION DE PAGOS</t>
  </si>
  <si>
    <t>Refleja la proporción de obligaciones reconocidas en ejercicio cuyo pago ya se ha realizado al finalizar el mismo con respecto al total de obligaciones reconocidas.</t>
  </si>
  <si>
    <t xml:space="preserve">2) REALIZACIÓN DE PAGOS: </t>
  </si>
  <si>
    <t>EJECUCION DEL PRESUPUESTO DE GASTOS</t>
  </si>
  <si>
    <t>Creditos totales</t>
  </si>
  <si>
    <t>Refleja la proporción de los créditos aprobados en el ejercicio que han dado lugar a reconocimiento de obligaciones presupuestarias.</t>
  </si>
  <si>
    <t>1) EJECUCIÓN DEL PRESUPUESTO DE GASTOS:</t>
  </si>
  <si>
    <t>a) Del presupuesto de gastos corriente:</t>
  </si>
  <si>
    <t xml:space="preserve">INDICADORES PRESUPUESTARIOS </t>
  </si>
  <si>
    <t>COBERTURA DE LOS GASTOS CORRIENTES</t>
  </si>
  <si>
    <t>Ingresos de gestión ordinaria</t>
  </si>
  <si>
    <t>Gastos de gestion ordinaria</t>
  </si>
  <si>
    <t>Pone de manifiesto la relación existente entre los gastos de gestión ordinaria con los ingresos de la misma naturaleza.</t>
  </si>
  <si>
    <t xml:space="preserve">3) Cobertura de los gastos corrientes: </t>
  </si>
  <si>
    <t>TOTAL GGOR</t>
  </si>
  <si>
    <t>Resto GGOR/GGOR</t>
  </si>
  <si>
    <t>Aprov./GGOR</t>
  </si>
  <si>
    <t>Tranfs./GGOR</t>
  </si>
  <si>
    <t>G. Pers./GGOR</t>
  </si>
  <si>
    <t>Resto GGOR</t>
  </si>
  <si>
    <t>Aprov.</t>
  </si>
  <si>
    <t>Tranfs.</t>
  </si>
  <si>
    <t>G. Pers.</t>
  </si>
  <si>
    <t>Gastos de gestión ordinaria (GGOR)</t>
  </si>
  <si>
    <t>2) Estructura de los gastos:</t>
  </si>
  <si>
    <t>TOTAL IGOR</t>
  </si>
  <si>
    <t>Resto IGOR/IGOR</t>
  </si>
  <si>
    <t>VN y PS/IGOR</t>
  </si>
  <si>
    <t>Tranfs./IGOR</t>
  </si>
  <si>
    <t>Ing. Trib./IGOR</t>
  </si>
  <si>
    <t>Resto IGOR</t>
  </si>
  <si>
    <t>VN y PS</t>
  </si>
  <si>
    <t>Ing. Trib</t>
  </si>
  <si>
    <t>Ingresos de gestión ordinaria (IGOR)</t>
  </si>
  <si>
    <t>1) Estructura de los ingresos:</t>
  </si>
  <si>
    <t>APROV.: Aprovisionamientos.</t>
  </si>
  <si>
    <t>G. PERS.: Gastos de personal.</t>
  </si>
  <si>
    <t>VN. YPS.: Ventas netas y prestación de servicios.</t>
  </si>
  <si>
    <t>TRANS.: Transferencias y subvenciones recibidas.</t>
  </si>
  <si>
    <t>ING. TRIB.: Ingresos tributarios y cotizaciones.</t>
  </si>
  <si>
    <t>Para la elaboración de los siguientes ratios se tendrán en cuenta las equivalencias con los correspondientes epígrafes de la cuenta del resultado económico patrimonial de la entidad:</t>
  </si>
  <si>
    <t>RATIOS DE LA CUENTA DEL RESULTADO ECONÓMICO PATRIMONIAL:</t>
  </si>
  <si>
    <t>g)</t>
  </si>
  <si>
    <t>Flujos netos de gestión: Importe de «flujos netos de efectivo por actividades de gestión» del estado de flujos de efectivo.</t>
  </si>
  <si>
    <t>Pasivo no corriente/Flujos netos de gestión + Pasivo corriente/Flujos netos de gestión</t>
  </si>
  <si>
    <t>INDICADOR DE CASH-FLOW</t>
  </si>
  <si>
    <t>Flujos netos de gestión</t>
  </si>
  <si>
    <t>Pasivo corriente</t>
  </si>
  <si>
    <t>+</t>
  </si>
  <si>
    <t>Pasivo no corriente</t>
  </si>
  <si>
    <t xml:space="preserve"> Refleja en que medida los flujos netos de gestión de caja cubren el pasivo de la entidad.</t>
  </si>
  <si>
    <t>CASH-FLOW:</t>
  </si>
  <si>
    <t>f)</t>
  </si>
  <si>
    <t>RELACIÓN DE ENDEUDAMIENTO</t>
  </si>
  <si>
    <t>Activo corriente</t>
  </si>
  <si>
    <t>Representa la relación existente entre el pasivo corriente y el no corriente.</t>
  </si>
  <si>
    <t xml:space="preserve">RELACIÓN DE ENDEUDAMIENTO: </t>
  </si>
  <si>
    <t>e)</t>
  </si>
  <si>
    <t>ENDEUDAMIENTO</t>
  </si>
  <si>
    <t>Patrimonio neto</t>
  </si>
  <si>
    <t>Representa la relación entre la totalidad del pasivo exigible (corriente y no corriente) respecto al patrimonio neto más el pasivo total de la entidad.</t>
  </si>
  <si>
    <t xml:space="preserve">ENDEUDAMIENTO: </t>
  </si>
  <si>
    <t>d)</t>
  </si>
  <si>
    <t>INDICADOR DE LIQUIDEZ GENERAL</t>
  </si>
  <si>
    <t>Refleja en qué medida todos los elementos patrimoniales que componen el activo corriente cubren el pasivo corriente.</t>
  </si>
  <si>
    <t>LIQUIDEZ GENERAL:</t>
  </si>
  <si>
    <t>c)</t>
  </si>
  <si>
    <t>INDICADOR DE LIQUIDEZ A CORTO PLAZO</t>
  </si>
  <si>
    <t>Pasivo Corriente</t>
  </si>
  <si>
    <t>Fondos líquidos</t>
  </si>
  <si>
    <t>Refleja la capacidad que tiene la entidad para atender a corto plazo sus obligaciones pendientes de pago.</t>
  </si>
  <si>
    <t>LIQUIDEZ A CORTO PLAZO:</t>
  </si>
  <si>
    <t>b)</t>
  </si>
  <si>
    <t>INDICADOR DE LIQUIDEZ INMEDIATA</t>
  </si>
  <si>
    <t>Refleja el porcentaje de deudas presupuestarias y no presupuestarias que pueden atenderse con la liquidez inmediatamente disponible.</t>
  </si>
  <si>
    <t>LIQUIDEZ INMEDIATA:</t>
  </si>
  <si>
    <t>a)</t>
  </si>
  <si>
    <t xml:space="preserve">INDICADORES FINANCIEROS Y PATRIMONIALES 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</si>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</sst>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0.0%"/>
    <numFmt numFmtId="165" formatCode="#,##0.00_ ;\-#,##0.00\ "/>
    <numFmt numFmtId="166" formatCode="#,##0_ ;\-#,##0\ "/>
    <numFmt numFmtId="167" formatCode="_-* #,##0_-;\-* #,##0_-;_-* &quot;-&quot;??_-;_-@_-"/>
    <numFmt numFmtId="168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2"/>
      <name val="Calibri Light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2"/>
      <name val="Time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rgb="FF0070C0"/>
      </right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 style="thick">
        <color rgb="FF0070C0"/>
      </left>
      <right/>
      <top style="thick">
        <color rgb="FF0070C0"/>
      </top>
      <bottom/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thick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ck">
        <color rgb="FF0070C0"/>
      </right>
      <top style="thick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medium">
        <color rgb="FF0070C0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/>
    <xf numFmtId="0" fontId="3" fillId="0" borderId="0" xfId="0" applyFont="1" applyFill="1"/>
    <xf numFmtId="0" fontId="1" fillId="0" borderId="0" xfId="3"/>
    <xf numFmtId="0" fontId="1" fillId="2" borderId="0" xfId="3" applyFill="1"/>
    <xf numFmtId="0" fontId="1" fillId="2" borderId="1" xfId="3" applyFill="1" applyBorder="1"/>
    <xf numFmtId="0" fontId="1" fillId="2" borderId="2" xfId="3" applyFill="1" applyBorder="1"/>
    <xf numFmtId="0" fontId="1" fillId="2" borderId="3" xfId="3" applyFill="1" applyBorder="1"/>
    <xf numFmtId="0" fontId="1" fillId="2" borderId="4" xfId="3" applyFill="1" applyBorder="1"/>
    <xf numFmtId="164" fontId="1" fillId="2" borderId="0" xfId="3" applyNumberFormat="1" applyFill="1" applyBorder="1" applyAlignment="1">
      <alignment horizontal="center"/>
    </xf>
    <xf numFmtId="0" fontId="1" fillId="2" borderId="0" xfId="3" applyFill="1" applyBorder="1"/>
    <xf numFmtId="0" fontId="3" fillId="2" borderId="0" xfId="3" applyFont="1" applyFill="1" applyBorder="1"/>
    <xf numFmtId="0" fontId="1" fillId="2" borderId="5" xfId="3" applyFill="1" applyBorder="1"/>
    <xf numFmtId="165" fontId="0" fillId="2" borderId="0" xfId="4" applyNumberFormat="1" applyFont="1" applyFill="1" applyBorder="1" applyAlignment="1" applyProtection="1">
      <protection locked="0"/>
    </xf>
    <xf numFmtId="0" fontId="4" fillId="2" borderId="0" xfId="3" applyFont="1" applyFill="1"/>
    <xf numFmtId="165" fontId="0" fillId="2" borderId="6" xfId="4" applyNumberFormat="1" applyFont="1" applyFill="1" applyBorder="1" applyAlignment="1" applyProtection="1">
      <protection locked="0"/>
    </xf>
    <xf numFmtId="0" fontId="1" fillId="2" borderId="6" xfId="3" applyFill="1" applyBorder="1"/>
    <xf numFmtId="0" fontId="3" fillId="2" borderId="6" xfId="3" applyFont="1" applyFill="1" applyBorder="1"/>
    <xf numFmtId="0" fontId="5" fillId="2" borderId="5" xfId="3" applyFont="1" applyFill="1" applyBorder="1" applyAlignment="1">
      <alignment vertical="center"/>
    </xf>
    <xf numFmtId="0" fontId="1" fillId="2" borderId="7" xfId="3" applyFill="1" applyBorder="1"/>
    <xf numFmtId="0" fontId="1" fillId="2" borderId="8" xfId="3" applyFill="1" applyBorder="1"/>
    <xf numFmtId="0" fontId="5" fillId="2" borderId="9" xfId="3" applyFont="1" applyFill="1" applyBorder="1" applyAlignment="1">
      <alignment vertical="center"/>
    </xf>
    <xf numFmtId="0" fontId="2" fillId="2" borderId="0" xfId="3" applyFont="1" applyFill="1"/>
    <xf numFmtId="0" fontId="6" fillId="2" borderId="0" xfId="3" applyFont="1" applyFill="1" applyAlignment="1">
      <alignment vertical="center"/>
    </xf>
    <xf numFmtId="0" fontId="7" fillId="2" borderId="0" xfId="3" applyFont="1" applyFill="1"/>
    <xf numFmtId="166" fontId="0" fillId="2" borderId="0" xfId="4" applyNumberFormat="1" applyFont="1" applyFill="1" applyBorder="1" applyAlignment="1" applyProtection="1">
      <alignment horizontal="center"/>
      <protection locked="0"/>
    </xf>
    <xf numFmtId="167" fontId="0" fillId="2" borderId="0" xfId="4" applyNumberFormat="1" applyFont="1" applyFill="1" applyBorder="1" applyAlignment="1">
      <alignment horizontal="center"/>
    </xf>
    <xf numFmtId="0" fontId="8" fillId="2" borderId="0" xfId="3" applyFont="1" applyFill="1" applyAlignment="1">
      <alignment vertical="center"/>
    </xf>
    <xf numFmtId="43" fontId="0" fillId="2" borderId="0" xfId="4" applyFont="1" applyFill="1" applyBorder="1"/>
    <xf numFmtId="0" fontId="3" fillId="2" borderId="0" xfId="0" applyFont="1" applyFill="1"/>
    <xf numFmtId="0" fontId="9" fillId="2" borderId="0" xfId="0" applyFont="1" applyFill="1"/>
    <xf numFmtId="0" fontId="3" fillId="3" borderId="0" xfId="0" applyFont="1" applyFill="1"/>
    <xf numFmtId="0" fontId="9" fillId="3" borderId="0" xfId="0" applyFont="1" applyFill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2" fontId="3" fillId="2" borderId="0" xfId="0" applyNumberFormat="1" applyFont="1" applyFill="1" applyAlignment="1">
      <alignment horizontal="center"/>
    </xf>
    <xf numFmtId="0" fontId="3" fillId="2" borderId="0" xfId="0" applyFont="1" applyFill="1" applyBorder="1"/>
    <xf numFmtId="0" fontId="3" fillId="2" borderId="5" xfId="0" applyFont="1" applyFill="1" applyBorder="1"/>
    <xf numFmtId="165" fontId="3" fillId="2" borderId="0" xfId="1" applyNumberFormat="1" applyFont="1" applyFill="1" applyBorder="1" applyAlignment="1" applyProtection="1">
      <protection locked="0"/>
    </xf>
    <xf numFmtId="0" fontId="3" fillId="2" borderId="0" xfId="0" applyFont="1" applyFill="1" applyBorder="1" applyAlignment="1">
      <alignment horizontal="left" vertical="top"/>
    </xf>
    <xf numFmtId="0" fontId="10" fillId="2" borderId="5" xfId="0" applyFont="1" applyFill="1" applyBorder="1" applyAlignment="1">
      <alignment vertical="center"/>
    </xf>
    <xf numFmtId="165" fontId="3" fillId="2" borderId="6" xfId="1" applyNumberFormat="1" applyFont="1" applyFill="1" applyBorder="1" applyAlignment="1" applyProtection="1">
      <protection locked="0"/>
    </xf>
    <xf numFmtId="0" fontId="3" fillId="2" borderId="6" xfId="0" applyFont="1" applyFill="1" applyBorder="1" applyAlignment="1">
      <alignment horizontal="left" vertical="top"/>
    </xf>
    <xf numFmtId="0" fontId="3" fillId="2" borderId="7" xfId="0" applyFont="1" applyFill="1" applyBorder="1"/>
    <xf numFmtId="0" fontId="3" fillId="2" borderId="8" xfId="0" applyFont="1" applyFill="1" applyBorder="1"/>
    <xf numFmtId="0" fontId="10" fillId="2" borderId="9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0" fontId="3" fillId="2" borderId="0" xfId="2" applyNumberFormat="1" applyFont="1" applyFill="1" applyBorder="1" applyAlignment="1">
      <alignment horizontal="center" vertical="center"/>
    </xf>
    <xf numFmtId="10" fontId="3" fillId="2" borderId="10" xfId="2" applyNumberFormat="1" applyFont="1" applyFill="1" applyBorder="1" applyAlignment="1">
      <alignment horizontal="center" vertical="center"/>
    </xf>
    <xf numFmtId="10" fontId="3" fillId="2" borderId="11" xfId="2" applyNumberFormat="1" applyFont="1" applyFill="1" applyBorder="1" applyAlignment="1">
      <alignment horizontal="center" vertical="center"/>
    </xf>
    <xf numFmtId="10" fontId="3" fillId="2" borderId="12" xfId="2" applyNumberFormat="1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43" fontId="3" fillId="2" borderId="13" xfId="1" applyFont="1" applyFill="1" applyBorder="1" applyAlignment="1">
      <alignment horizontal="center" vertical="center"/>
    </xf>
    <xf numFmtId="168" fontId="3" fillId="2" borderId="14" xfId="0" applyNumberFormat="1" applyFont="1" applyFill="1" applyBorder="1" applyAlignment="1">
      <alignment horizontal="center" vertical="center"/>
    </xf>
    <xf numFmtId="168" fontId="3" fillId="2" borderId="15" xfId="0" applyNumberFormat="1" applyFont="1" applyFill="1" applyBorder="1" applyAlignment="1">
      <alignment horizontal="center" vertical="center"/>
    </xf>
    <xf numFmtId="0" fontId="11" fillId="2" borderId="0" xfId="0" applyFont="1" applyFill="1"/>
    <xf numFmtId="0" fontId="11" fillId="2" borderId="0" xfId="0" applyFont="1" applyFill="1" applyAlignment="1">
      <alignment horizontal="right"/>
    </xf>
    <xf numFmtId="0" fontId="3" fillId="2" borderId="6" xfId="0" applyFont="1" applyFill="1" applyBorder="1"/>
    <xf numFmtId="165" fontId="3" fillId="2" borderId="0" xfId="0" applyNumberFormat="1" applyFont="1" applyFill="1"/>
    <xf numFmtId="4" fontId="3" fillId="2" borderId="0" xfId="0" applyNumberFormat="1" applyFont="1" applyFill="1" applyBorder="1"/>
    <xf numFmtId="0" fontId="3" fillId="2" borderId="6" xfId="0" applyFont="1" applyFill="1" applyBorder="1" applyAlignment="1">
      <alignment horizontal="left" vertical="center"/>
    </xf>
    <xf numFmtId="43" fontId="3" fillId="2" borderId="2" xfId="1" applyFont="1" applyFill="1" applyBorder="1"/>
    <xf numFmtId="43" fontId="3" fillId="2" borderId="0" xfId="1" applyFont="1" applyFill="1" applyAlignment="1">
      <alignment horizontal="center"/>
    </xf>
    <xf numFmtId="0" fontId="3" fillId="2" borderId="0" xfId="0" applyFont="1" applyFill="1" applyBorder="1" applyAlignment="1">
      <alignment vertical="center"/>
    </xf>
    <xf numFmtId="9" fontId="3" fillId="2" borderId="0" xfId="0" applyNumberFormat="1" applyFont="1" applyFill="1" applyBorder="1" applyAlignment="1">
      <alignment horizontal="center"/>
    </xf>
    <xf numFmtId="0" fontId="10" fillId="3" borderId="0" xfId="0" applyFont="1" applyFill="1"/>
    <xf numFmtId="0" fontId="10" fillId="2" borderId="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5">
    <cellStyle name="Millares" xfId="1" builtinId="3"/>
    <cellStyle name="Millares 3" xfId="4"/>
    <cellStyle name="Normal" xfId="0" builtinId="0"/>
    <cellStyle name="Normal 4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CAA\2020\MEMORIA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2020"/>
      <sheetName val="CTA. RESULTADO PTRI. 2020"/>
      <sheetName val="ESTA. TOT CAMBI. PATRI.NE 2020"/>
      <sheetName val="ESTADO INGR.Y GASTOS 2020"/>
      <sheetName val="ESTADO FLUJOS DE EFECTIVO"/>
      <sheetName val="EST.LIQ.PPTO. INGRESOS 2020"/>
      <sheetName val="EST.LIQ.PPTO.GTOS CAPITULO 2020"/>
      <sheetName val="EST.LIQ.PPTO.GTOS PROGRAMA 2020"/>
      <sheetName val="RESULTADO PRESUPUESTARIO 2020"/>
      <sheetName val="SENTENCIAS"/>
      <sheetName val="Nº EMPLEADOS 2020"/>
      <sheetName val="CONVENIOS 2020"/>
      <sheetName val="Provisiones y Contingencias"/>
      <sheetName val="INMOVILIZADOS 2020"/>
      <sheetName val="RELACION DE INMUEBLES"/>
      <sheetName val="BS EN CESIÓN 2020"/>
      <sheetName val="ACTIVOS Y PASIVOS FINANC. 2020"/>
      <sheetName val="Avales CAM 2020"/>
      <sheetName val="TRANSF.SUBVEN.RECIB.CONCE. 2020"/>
      <sheetName val=" Medio Ambiente 2020"/>
      <sheetName val="RESULTADO POR ACTIVIDADES"/>
      <sheetName val="DNP 2020"/>
      <sheetName val="ANP 2020"/>
      <sheetName val="CPA 2020"/>
      <sheetName val="CONTRAT. ADMVA.2020"/>
      <sheetName val="VALORES RECIBIDOS EN DEPO.2020"/>
      <sheetName val="Inform.Pptari.---&gt;"/>
      <sheetName val="Liquid.Ingresos Subc. 2020"/>
      <sheetName val="Becas 2020"/>
      <sheetName val="Gráfica ingresos 2020"/>
      <sheetName val="Liquid.Gastos Subc. 2020"/>
      <sheetName val="CRT 2020"/>
      <sheetName val="Gráfica gastos 2020"/>
      <sheetName val="CRT 2019"/>
      <sheetName val="MC 2020"/>
      <sheetName val="REMANENTES CRÉDITO 2020"/>
      <sheetName val="PROYECTOS DE INVERSION 2020"/>
      <sheetName val="ACREE.OPS.PTES.APL.PPTO. 2020"/>
      <sheetName val="DERECHOS ANULADOS 2020"/>
      <sheetName val="RECAUDACION NETA 2020"/>
      <sheetName val="DEVOLUCIONES INGRESOS 2020"/>
      <sheetName val="Obli.Pte.PagoCerra 2020"/>
      <sheetName val="Derech.Pte.Cobro.Cerra 2020"/>
      <sheetName val="Variac.Rdos.Pres.Ej.Ante."/>
      <sheetName val="COMPROMISOS FUTUROS 2020"/>
      <sheetName val="ERT 2020"/>
      <sheetName val="Indicadores financ. y patri."/>
      <sheetName val="Indicadores presupuestarios"/>
      <sheetName val="CRT 2020 A 2021 DESGLOSE"/>
      <sheetName val="EBTA 2020"/>
      <sheetName val="BALANCE 2018 Ajustado"/>
      <sheetName val="CTA.RESULTADO 2018 Ajustada "/>
    </sheetNames>
    <sheetDataSet>
      <sheetData sheetId="0">
        <row r="5">
          <cell r="J5">
            <v>1832064817.9299998</v>
          </cell>
        </row>
        <row r="14">
          <cell r="J14">
            <v>241453152.98000002</v>
          </cell>
        </row>
        <row r="19">
          <cell r="E19">
            <v>337876956.90999997</v>
          </cell>
          <cell r="J19">
            <v>166630160.47000003</v>
          </cell>
        </row>
        <row r="23">
          <cell r="E23">
            <v>67011647.420000002</v>
          </cell>
        </row>
        <row r="29">
          <cell r="E29">
            <v>246917119.47</v>
          </cell>
        </row>
        <row r="30">
          <cell r="E30">
            <v>246917119.47</v>
          </cell>
        </row>
      </sheetData>
      <sheetData sheetId="1">
        <row r="4">
          <cell r="C4">
            <v>4623867.76</v>
          </cell>
        </row>
        <row r="6">
          <cell r="C6">
            <v>428223835.69</v>
          </cell>
        </row>
        <row r="11">
          <cell r="C11">
            <v>251510561.34999999</v>
          </cell>
        </row>
        <row r="13">
          <cell r="C13">
            <v>11243012.890000001</v>
          </cell>
        </row>
        <row r="15">
          <cell r="C15">
            <v>-436882804.24000001</v>
          </cell>
        </row>
        <row r="18">
          <cell r="C18">
            <v>-14538115.43</v>
          </cell>
        </row>
        <row r="19">
          <cell r="C19">
            <v>-43322.03</v>
          </cell>
        </row>
        <row r="21">
          <cell r="C21">
            <v>-85629360.230000004</v>
          </cell>
        </row>
        <row r="24">
          <cell r="C24">
            <v>-22595349.75</v>
          </cell>
        </row>
      </sheetData>
      <sheetData sheetId="2" refreshError="1"/>
      <sheetData sheetId="3" refreshError="1"/>
      <sheetData sheetId="4">
        <row r="3">
          <cell r="B3">
            <v>169576619.07999992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41"/>
  <sheetViews>
    <sheetView tabSelected="1" topLeftCell="A49" workbookViewId="0">
      <selection activeCell="L68" sqref="L68"/>
    </sheetView>
  </sheetViews>
  <sheetFormatPr baseColWidth="10" defaultColWidth="11.42578125" defaultRowHeight="12.75" x14ac:dyDescent="0.2"/>
  <cols>
    <col min="1" max="1" width="12.85546875" style="2" customWidth="1"/>
    <col min="2" max="2" width="7.28515625" style="1" customWidth="1"/>
    <col min="3" max="3" width="26" style="1" customWidth="1"/>
    <col min="4" max="4" width="16.28515625" style="1" customWidth="1"/>
    <col min="5" max="5" width="16.5703125" style="1" bestFit="1" customWidth="1"/>
    <col min="6" max="6" width="18.42578125" style="1" bestFit="1" customWidth="1"/>
    <col min="7" max="8" width="16.5703125" style="1" bestFit="1" customWidth="1"/>
    <col min="9" max="9" width="15.140625" style="1" bestFit="1" customWidth="1"/>
    <col min="10" max="10" width="11.42578125" style="1"/>
    <col min="11" max="11" width="15.85546875" style="1" bestFit="1" customWidth="1"/>
    <col min="12" max="16384" width="11.42578125" style="1"/>
  </cols>
  <sheetData>
    <row r="1" spans="1:9" ht="15.75" x14ac:dyDescent="0.25">
      <c r="B1" s="78" t="s">
        <v>110</v>
      </c>
      <c r="C1" s="78"/>
      <c r="D1" s="78"/>
    </row>
    <row r="5" spans="1:9" s="29" customFormat="1" ht="15.75" x14ac:dyDescent="0.25">
      <c r="A5" s="32" t="s">
        <v>109</v>
      </c>
      <c r="B5" s="70"/>
      <c r="C5" s="70"/>
      <c r="D5" s="31"/>
    </row>
    <row r="6" spans="1:9" s="29" customFormat="1" x14ac:dyDescent="0.2"/>
    <row r="7" spans="1:9" s="29" customFormat="1" ht="15" x14ac:dyDescent="0.2">
      <c r="A7" s="61" t="s">
        <v>108</v>
      </c>
      <c r="B7" s="49" t="s">
        <v>107</v>
      </c>
      <c r="C7" s="60"/>
    </row>
    <row r="8" spans="1:9" s="29" customFormat="1" ht="14.25" x14ac:dyDescent="0.2">
      <c r="B8" s="48"/>
    </row>
    <row r="9" spans="1:9" s="29" customFormat="1" ht="14.25" x14ac:dyDescent="0.2">
      <c r="B9" s="48" t="s">
        <v>106</v>
      </c>
    </row>
    <row r="10" spans="1:9" s="29" customFormat="1" ht="13.5" thickBot="1" x14ac:dyDescent="0.25"/>
    <row r="11" spans="1:9" s="29" customFormat="1" ht="15.75" thickTop="1" x14ac:dyDescent="0.2">
      <c r="B11" s="47"/>
      <c r="C11" s="46"/>
      <c r="D11" s="46"/>
      <c r="E11" s="46"/>
      <c r="F11" s="46"/>
      <c r="G11" s="46"/>
      <c r="H11" s="46"/>
      <c r="I11" s="45"/>
    </row>
    <row r="12" spans="1:9" s="29" customFormat="1" ht="15.75" thickBot="1" x14ac:dyDescent="0.25">
      <c r="B12" s="42"/>
      <c r="C12" s="44" t="s">
        <v>101</v>
      </c>
      <c r="D12" s="38"/>
      <c r="E12" s="38"/>
      <c r="F12" s="38"/>
      <c r="G12" s="38"/>
      <c r="H12" s="43">
        <f>'[1]BALANCE 2020'!E30</f>
        <v>246917119.47</v>
      </c>
      <c r="I12" s="36"/>
    </row>
    <row r="13" spans="1:9" s="29" customFormat="1" x14ac:dyDescent="0.2">
      <c r="B13" s="39"/>
      <c r="C13" s="41" t="s">
        <v>79</v>
      </c>
      <c r="D13" s="38"/>
      <c r="E13" s="38"/>
      <c r="F13" s="38"/>
      <c r="G13" s="38"/>
      <c r="H13" s="40">
        <f>'[1]BALANCE 2020'!J19</f>
        <v>166630160.47000003</v>
      </c>
      <c r="I13" s="36"/>
    </row>
    <row r="14" spans="1:9" s="29" customFormat="1" x14ac:dyDescent="0.2">
      <c r="B14" s="39"/>
      <c r="C14" s="38"/>
      <c r="D14" s="38"/>
      <c r="E14" s="38"/>
      <c r="F14" s="38"/>
      <c r="G14" s="38"/>
      <c r="H14" s="38"/>
      <c r="I14" s="36"/>
    </row>
    <row r="15" spans="1:9" s="29" customFormat="1" x14ac:dyDescent="0.2">
      <c r="B15" s="39"/>
      <c r="C15" s="38" t="s">
        <v>105</v>
      </c>
      <c r="D15" s="38"/>
      <c r="E15" s="38"/>
      <c r="F15" s="38"/>
      <c r="G15" s="38"/>
      <c r="H15" s="69">
        <f>H12/H13</f>
        <v>1.4818272920913065</v>
      </c>
      <c r="I15" s="36"/>
    </row>
    <row r="16" spans="1:9" s="29" customFormat="1" ht="13.5" thickBot="1" x14ac:dyDescent="0.25">
      <c r="B16" s="35"/>
      <c r="C16" s="34"/>
      <c r="D16" s="34"/>
      <c r="E16" s="34"/>
      <c r="F16" s="34"/>
      <c r="G16" s="34"/>
      <c r="H16" s="34"/>
      <c r="I16" s="33"/>
    </row>
    <row r="17" spans="1:10" s="29" customFormat="1" ht="13.5" thickTop="1" x14ac:dyDescent="0.2"/>
    <row r="18" spans="1:10" s="29" customFormat="1" x14ac:dyDescent="0.2"/>
    <row r="19" spans="1:10" s="29" customFormat="1" x14ac:dyDescent="0.2"/>
    <row r="20" spans="1:10" s="29" customFormat="1" ht="15" x14ac:dyDescent="0.2">
      <c r="A20" s="61" t="s">
        <v>104</v>
      </c>
      <c r="B20" s="49" t="s">
        <v>103</v>
      </c>
      <c r="C20" s="60"/>
    </row>
    <row r="21" spans="1:10" s="29" customFormat="1" ht="14.25" x14ac:dyDescent="0.2">
      <c r="B21" s="48"/>
    </row>
    <row r="22" spans="1:10" s="29" customFormat="1" ht="14.25" x14ac:dyDescent="0.2">
      <c r="B22" s="48" t="s">
        <v>102</v>
      </c>
    </row>
    <row r="23" spans="1:10" s="29" customFormat="1" ht="13.5" thickBot="1" x14ac:dyDescent="0.25"/>
    <row r="24" spans="1:10" s="29" customFormat="1" ht="15.75" thickTop="1" x14ac:dyDescent="0.2">
      <c r="B24" s="47"/>
      <c r="C24" s="46"/>
      <c r="D24" s="46"/>
      <c r="E24" s="46"/>
      <c r="F24" s="46"/>
      <c r="G24" s="46"/>
      <c r="H24" s="46"/>
      <c r="I24" s="45"/>
    </row>
    <row r="25" spans="1:10" s="29" customFormat="1" ht="15" customHeight="1" x14ac:dyDescent="0.2">
      <c r="B25" s="71" t="s">
        <v>80</v>
      </c>
      <c r="C25" s="41" t="s">
        <v>101</v>
      </c>
      <c r="D25" s="68"/>
      <c r="E25" s="38"/>
      <c r="F25" s="38"/>
      <c r="G25" s="72" t="s">
        <v>80</v>
      </c>
      <c r="H25" s="40">
        <f>'[1]BALANCE 2020'!E29</f>
        <v>246917119.47</v>
      </c>
      <c r="I25" s="36"/>
    </row>
    <row r="26" spans="1:10" s="29" customFormat="1" ht="15.75" customHeight="1" thickBot="1" x14ac:dyDescent="0.25">
      <c r="B26" s="71"/>
      <c r="C26" s="44" t="s">
        <v>13</v>
      </c>
      <c r="D26" s="68"/>
      <c r="E26" s="38"/>
      <c r="F26" s="38"/>
      <c r="G26" s="72"/>
      <c r="H26" s="43">
        <f>'[1]BALANCE 2020'!E23</f>
        <v>67011647.420000002</v>
      </c>
      <c r="I26" s="36"/>
    </row>
    <row r="27" spans="1:10" s="29" customFormat="1" x14ac:dyDescent="0.2">
      <c r="B27" s="39"/>
      <c r="C27" s="41" t="s">
        <v>100</v>
      </c>
      <c r="D27" s="38"/>
      <c r="E27" s="38"/>
      <c r="F27" s="38"/>
      <c r="G27" s="38"/>
      <c r="H27" s="40">
        <f>'[1]BALANCE 2020'!J19</f>
        <v>166630160.47000003</v>
      </c>
      <c r="I27" s="36"/>
      <c r="J27" s="38"/>
    </row>
    <row r="28" spans="1:10" s="29" customFormat="1" x14ac:dyDescent="0.2">
      <c r="B28" s="39"/>
      <c r="C28" s="38"/>
      <c r="D28" s="38"/>
      <c r="E28" s="38"/>
      <c r="F28" s="38"/>
      <c r="G28" s="38"/>
      <c r="H28" s="38"/>
      <c r="I28" s="36"/>
      <c r="J28" s="38"/>
    </row>
    <row r="29" spans="1:10" s="29" customFormat="1" x14ac:dyDescent="0.2">
      <c r="B29" s="39"/>
      <c r="C29" s="38" t="s">
        <v>99</v>
      </c>
      <c r="D29" s="38"/>
      <c r="E29" s="38"/>
      <c r="F29" s="38"/>
      <c r="G29" s="38"/>
      <c r="H29" s="37">
        <f>(H25+H26)/H27</f>
        <v>1.8839852641594226</v>
      </c>
      <c r="I29" s="36"/>
    </row>
    <row r="30" spans="1:10" s="29" customFormat="1" ht="13.5" thickBot="1" x14ac:dyDescent="0.25">
      <c r="B30" s="35"/>
      <c r="C30" s="34"/>
      <c r="D30" s="34"/>
      <c r="E30" s="34"/>
      <c r="F30" s="34"/>
      <c r="G30" s="34"/>
      <c r="H30" s="34"/>
      <c r="I30" s="33"/>
    </row>
    <row r="31" spans="1:10" s="29" customFormat="1" ht="13.5" thickTop="1" x14ac:dyDescent="0.2"/>
    <row r="32" spans="1:10" s="29" customFormat="1" x14ac:dyDescent="0.2"/>
    <row r="33" spans="1:9" s="29" customFormat="1" x14ac:dyDescent="0.2"/>
    <row r="34" spans="1:9" s="29" customFormat="1" ht="15" x14ac:dyDescent="0.2">
      <c r="A34" s="61" t="s">
        <v>98</v>
      </c>
      <c r="B34" s="49" t="s">
        <v>97</v>
      </c>
    </row>
    <row r="35" spans="1:9" s="29" customFormat="1" ht="14.25" x14ac:dyDescent="0.2">
      <c r="B35" s="48"/>
    </row>
    <row r="36" spans="1:9" s="29" customFormat="1" ht="14.25" x14ac:dyDescent="0.2">
      <c r="B36" s="48" t="s">
        <v>96</v>
      </c>
    </row>
    <row r="37" spans="1:9" s="29" customFormat="1" ht="13.5" thickBot="1" x14ac:dyDescent="0.25"/>
    <row r="38" spans="1:9" s="29" customFormat="1" ht="15.75" thickTop="1" x14ac:dyDescent="0.2">
      <c r="B38" s="47"/>
      <c r="C38" s="46"/>
      <c r="D38" s="46"/>
      <c r="E38" s="46"/>
      <c r="F38" s="46"/>
      <c r="G38" s="46"/>
      <c r="H38" s="46"/>
      <c r="I38" s="45"/>
    </row>
    <row r="39" spans="1:9" s="29" customFormat="1" ht="15.75" thickBot="1" x14ac:dyDescent="0.25">
      <c r="B39" s="42"/>
      <c r="C39" s="44" t="s">
        <v>86</v>
      </c>
      <c r="D39" s="38"/>
      <c r="E39" s="38"/>
      <c r="F39" s="38"/>
      <c r="G39" s="38"/>
      <c r="H39" s="43">
        <f>'[1]BALANCE 2020'!E19</f>
        <v>337876956.90999997</v>
      </c>
      <c r="I39" s="36"/>
    </row>
    <row r="40" spans="1:9" s="29" customFormat="1" x14ac:dyDescent="0.2">
      <c r="B40" s="39"/>
      <c r="C40" s="41" t="s">
        <v>79</v>
      </c>
      <c r="D40" s="38"/>
      <c r="E40" s="38"/>
      <c r="F40" s="38"/>
      <c r="G40" s="38"/>
      <c r="H40" s="40">
        <f>'[1]BALANCE 2020'!J19</f>
        <v>166630160.47000003</v>
      </c>
      <c r="I40" s="36"/>
    </row>
    <row r="41" spans="1:9" s="29" customFormat="1" x14ac:dyDescent="0.2">
      <c r="B41" s="39"/>
      <c r="C41" s="38"/>
      <c r="D41" s="38"/>
      <c r="E41" s="38"/>
      <c r="F41" s="38"/>
      <c r="G41" s="38"/>
      <c r="H41" s="38"/>
      <c r="I41" s="36"/>
    </row>
    <row r="42" spans="1:9" s="29" customFormat="1" x14ac:dyDescent="0.2">
      <c r="B42" s="39"/>
      <c r="C42" s="38" t="s">
        <v>95</v>
      </c>
      <c r="D42" s="38"/>
      <c r="E42" s="38"/>
      <c r="F42" s="38"/>
      <c r="G42" s="38"/>
      <c r="H42" s="67">
        <f>H39/H40</f>
        <v>2.0277058844387965</v>
      </c>
      <c r="I42" s="36"/>
    </row>
    <row r="43" spans="1:9" s="29" customFormat="1" ht="13.5" thickBot="1" x14ac:dyDescent="0.25">
      <c r="B43" s="35"/>
      <c r="C43" s="34"/>
      <c r="D43" s="34"/>
      <c r="E43" s="34"/>
      <c r="F43" s="34"/>
      <c r="G43" s="34"/>
      <c r="H43" s="66"/>
      <c r="I43" s="33"/>
    </row>
    <row r="44" spans="1:9" s="29" customFormat="1" ht="13.5" thickTop="1" x14ac:dyDescent="0.2"/>
    <row r="45" spans="1:9" s="29" customFormat="1" x14ac:dyDescent="0.2"/>
    <row r="46" spans="1:9" s="29" customFormat="1" ht="15" x14ac:dyDescent="0.2">
      <c r="A46" s="61" t="s">
        <v>94</v>
      </c>
      <c r="B46" s="49" t="s">
        <v>93</v>
      </c>
    </row>
    <row r="47" spans="1:9" s="29" customFormat="1" x14ac:dyDescent="0.2"/>
    <row r="48" spans="1:9" s="29" customFormat="1" ht="14.25" x14ac:dyDescent="0.2">
      <c r="B48" s="48" t="s">
        <v>92</v>
      </c>
    </row>
    <row r="49" spans="1:11" s="29" customFormat="1" ht="13.5" thickBot="1" x14ac:dyDescent="0.25"/>
    <row r="50" spans="1:11" s="29" customFormat="1" ht="15.75" thickTop="1" x14ac:dyDescent="0.2">
      <c r="B50" s="47"/>
      <c r="C50" s="46"/>
      <c r="D50" s="46"/>
      <c r="E50" s="46"/>
      <c r="F50" s="46"/>
      <c r="G50" s="46"/>
      <c r="H50" s="46"/>
      <c r="I50" s="45"/>
    </row>
    <row r="51" spans="1:11" s="29" customFormat="1" x14ac:dyDescent="0.2">
      <c r="B51" s="71" t="s">
        <v>80</v>
      </c>
      <c r="C51" s="41" t="s">
        <v>79</v>
      </c>
      <c r="D51" s="38"/>
      <c r="E51" s="38"/>
      <c r="F51" s="38"/>
      <c r="G51" s="72" t="s">
        <v>80</v>
      </c>
      <c r="H51" s="40">
        <f>'[1]BALANCE 2020'!J19</f>
        <v>166630160.47000003</v>
      </c>
      <c r="I51" s="36"/>
    </row>
    <row r="52" spans="1:11" s="29" customFormat="1" ht="13.5" thickBot="1" x14ac:dyDescent="0.25">
      <c r="B52" s="71"/>
      <c r="C52" s="65" t="s">
        <v>81</v>
      </c>
      <c r="D52" s="38"/>
      <c r="E52" s="38"/>
      <c r="F52" s="38"/>
      <c r="G52" s="72"/>
      <c r="H52" s="43">
        <f>'[1]BALANCE 2020'!J14</f>
        <v>241453152.98000002</v>
      </c>
      <c r="I52" s="36"/>
    </row>
    <row r="53" spans="1:11" s="29" customFormat="1" x14ac:dyDescent="0.2">
      <c r="B53" s="76" t="s">
        <v>80</v>
      </c>
      <c r="C53" s="41" t="s">
        <v>79</v>
      </c>
      <c r="D53" s="38"/>
      <c r="E53" s="38"/>
      <c r="F53" s="38"/>
      <c r="G53" s="77" t="s">
        <v>80</v>
      </c>
      <c r="H53" s="40">
        <f>'[1]BALANCE 2020'!J19</f>
        <v>166630160.47000003</v>
      </c>
      <c r="I53" s="36"/>
      <c r="K53" s="63"/>
    </row>
    <row r="54" spans="1:11" s="29" customFormat="1" x14ac:dyDescent="0.2">
      <c r="B54" s="76"/>
      <c r="C54" s="41" t="s">
        <v>81</v>
      </c>
      <c r="D54" s="38"/>
      <c r="E54" s="38"/>
      <c r="F54" s="38"/>
      <c r="G54" s="77"/>
      <c r="H54" s="40">
        <f>H52</f>
        <v>241453152.98000002</v>
      </c>
      <c r="I54" s="36"/>
      <c r="K54" s="63"/>
    </row>
    <row r="55" spans="1:11" s="29" customFormat="1" x14ac:dyDescent="0.2">
      <c r="B55" s="76"/>
      <c r="C55" s="41" t="s">
        <v>91</v>
      </c>
      <c r="D55" s="38"/>
      <c r="E55" s="38"/>
      <c r="F55" s="38"/>
      <c r="G55" s="77"/>
      <c r="H55" s="64">
        <f>'[1]BALANCE 2020'!J5</f>
        <v>1832064817.9299998</v>
      </c>
      <c r="I55" s="36"/>
      <c r="K55" s="63"/>
    </row>
    <row r="56" spans="1:11" s="29" customFormat="1" x14ac:dyDescent="0.2">
      <c r="B56" s="39"/>
      <c r="C56" s="38"/>
      <c r="D56" s="38"/>
      <c r="E56" s="38"/>
      <c r="F56" s="38"/>
      <c r="G56" s="38"/>
      <c r="H56" s="38"/>
      <c r="I56" s="36"/>
    </row>
    <row r="57" spans="1:11" s="29" customFormat="1" x14ac:dyDescent="0.2">
      <c r="B57" s="39"/>
      <c r="C57" s="38" t="s">
        <v>90</v>
      </c>
      <c r="D57" s="38"/>
      <c r="E57" s="38"/>
      <c r="F57" s="38"/>
      <c r="G57" s="38"/>
      <c r="H57" s="37">
        <f>(H51+H52)/(H53+H54+H55)</f>
        <v>0.1821680038625875</v>
      </c>
      <c r="I57" s="36"/>
    </row>
    <row r="58" spans="1:11" s="29" customFormat="1" ht="13.5" thickBot="1" x14ac:dyDescent="0.25">
      <c r="B58" s="35"/>
      <c r="C58" s="34"/>
      <c r="D58" s="34"/>
      <c r="E58" s="34"/>
      <c r="F58" s="34"/>
      <c r="G58" s="34"/>
      <c r="H58" s="34"/>
      <c r="I58" s="33"/>
    </row>
    <row r="59" spans="1:11" s="29" customFormat="1" ht="46.5" customHeight="1" thickTop="1" x14ac:dyDescent="0.2"/>
    <row r="60" spans="1:11" s="29" customFormat="1" x14ac:dyDescent="0.2"/>
    <row r="61" spans="1:11" s="29" customFormat="1" ht="15" x14ac:dyDescent="0.2">
      <c r="A61" s="61" t="s">
        <v>89</v>
      </c>
      <c r="B61" s="49" t="s">
        <v>88</v>
      </c>
    </row>
    <row r="62" spans="1:11" s="29" customFormat="1" x14ac:dyDescent="0.2"/>
    <row r="63" spans="1:11" s="29" customFormat="1" ht="14.25" x14ac:dyDescent="0.2">
      <c r="B63" s="48" t="s">
        <v>87</v>
      </c>
    </row>
    <row r="64" spans="1:11" s="29" customFormat="1" x14ac:dyDescent="0.2"/>
    <row r="65" spans="1:9" s="29" customFormat="1" ht="13.5" thickBot="1" x14ac:dyDescent="0.25"/>
    <row r="66" spans="1:9" s="29" customFormat="1" ht="15.75" thickTop="1" x14ac:dyDescent="0.2">
      <c r="B66" s="47"/>
      <c r="C66" s="46"/>
      <c r="D66" s="46"/>
      <c r="E66" s="46"/>
      <c r="F66" s="46"/>
      <c r="G66" s="46"/>
      <c r="H66" s="46"/>
      <c r="I66" s="45"/>
    </row>
    <row r="67" spans="1:9" s="29" customFormat="1" ht="15.75" thickBot="1" x14ac:dyDescent="0.25">
      <c r="B67" s="42"/>
      <c r="C67" s="62" t="s">
        <v>86</v>
      </c>
      <c r="D67" s="38"/>
      <c r="E67" s="38"/>
      <c r="F67" s="38"/>
      <c r="G67" s="38"/>
      <c r="H67" s="43">
        <f>'[1]BALANCE 2020'!E19</f>
        <v>337876956.90999997</v>
      </c>
      <c r="I67" s="36"/>
    </row>
    <row r="68" spans="1:9" s="29" customFormat="1" x14ac:dyDescent="0.2">
      <c r="B68" s="39"/>
      <c r="C68" s="38" t="s">
        <v>81</v>
      </c>
      <c r="D68" s="38"/>
      <c r="E68" s="38"/>
      <c r="F68" s="38"/>
      <c r="G68" s="38"/>
      <c r="H68" s="40">
        <f>'[1]BALANCE 2020'!J14</f>
        <v>241453152.98000002</v>
      </c>
      <c r="I68" s="36"/>
    </row>
    <row r="69" spans="1:9" s="29" customFormat="1" x14ac:dyDescent="0.2">
      <c r="B69" s="39"/>
      <c r="C69" s="38"/>
      <c r="D69" s="38"/>
      <c r="E69" s="38"/>
      <c r="F69" s="38"/>
      <c r="G69" s="38"/>
      <c r="H69" s="38"/>
      <c r="I69" s="36"/>
    </row>
    <row r="70" spans="1:9" s="29" customFormat="1" x14ac:dyDescent="0.2">
      <c r="B70" s="39"/>
      <c r="C70" s="38" t="s">
        <v>85</v>
      </c>
      <c r="D70" s="38"/>
      <c r="E70" s="38"/>
      <c r="F70" s="38"/>
      <c r="G70" s="38"/>
      <c r="H70" s="37">
        <f>H67/H68</f>
        <v>1.3993478765546992</v>
      </c>
      <c r="I70" s="36"/>
    </row>
    <row r="71" spans="1:9" s="29" customFormat="1" ht="13.5" thickBot="1" x14ac:dyDescent="0.25">
      <c r="B71" s="35"/>
      <c r="C71" s="34"/>
      <c r="D71" s="34"/>
      <c r="E71" s="34"/>
      <c r="F71" s="34"/>
      <c r="G71" s="34"/>
      <c r="H71" s="34"/>
      <c r="I71" s="33"/>
    </row>
    <row r="72" spans="1:9" s="29" customFormat="1" ht="13.5" thickTop="1" x14ac:dyDescent="0.2"/>
    <row r="73" spans="1:9" s="29" customFormat="1" x14ac:dyDescent="0.2"/>
    <row r="74" spans="1:9" s="29" customFormat="1" ht="15" x14ac:dyDescent="0.2">
      <c r="A74" s="61" t="s">
        <v>84</v>
      </c>
      <c r="B74" s="49" t="s">
        <v>83</v>
      </c>
    </row>
    <row r="75" spans="1:9" s="29" customFormat="1" x14ac:dyDescent="0.2"/>
    <row r="76" spans="1:9" s="29" customFormat="1" ht="14.25" x14ac:dyDescent="0.2">
      <c r="B76" s="48" t="s">
        <v>82</v>
      </c>
    </row>
    <row r="77" spans="1:9" s="29" customFormat="1" ht="13.5" thickBot="1" x14ac:dyDescent="0.25"/>
    <row r="78" spans="1:9" s="29" customFormat="1" ht="15.75" thickTop="1" x14ac:dyDescent="0.2">
      <c r="B78" s="47"/>
      <c r="C78" s="46"/>
      <c r="D78" s="46"/>
      <c r="E78" s="46"/>
      <c r="F78" s="46"/>
      <c r="G78" s="46"/>
      <c r="H78" s="46"/>
      <c r="I78" s="45"/>
    </row>
    <row r="79" spans="1:9" s="29" customFormat="1" x14ac:dyDescent="0.2">
      <c r="B79" s="71" t="s">
        <v>80</v>
      </c>
      <c r="C79" s="38" t="s">
        <v>81</v>
      </c>
      <c r="D79" s="38"/>
      <c r="E79" s="38"/>
      <c r="F79" s="38"/>
      <c r="G79" s="72" t="s">
        <v>80</v>
      </c>
      <c r="H79" s="40">
        <f>'[1]BALANCE 2020'!J14</f>
        <v>241453152.98000002</v>
      </c>
      <c r="I79" s="36"/>
    </row>
    <row r="80" spans="1:9" s="29" customFormat="1" ht="13.5" thickBot="1" x14ac:dyDescent="0.25">
      <c r="B80" s="71"/>
      <c r="C80" s="62" t="s">
        <v>79</v>
      </c>
      <c r="D80" s="38"/>
      <c r="E80" s="38"/>
      <c r="F80" s="38"/>
      <c r="G80" s="72"/>
      <c r="H80" s="43">
        <f>'[1]BALANCE 2020'!J19</f>
        <v>166630160.47000003</v>
      </c>
      <c r="I80" s="36"/>
    </row>
    <row r="81" spans="1:9" s="29" customFormat="1" ht="15" x14ac:dyDescent="0.2">
      <c r="B81" s="42"/>
      <c r="C81" s="38" t="s">
        <v>78</v>
      </c>
      <c r="D81" s="38"/>
      <c r="E81" s="38"/>
      <c r="F81" s="38"/>
      <c r="G81" s="38"/>
      <c r="H81" s="40">
        <f>'[1]ESTADO FLUJOS DE EFECTIVO'!B3</f>
        <v>169576619.07999992</v>
      </c>
      <c r="I81" s="36"/>
    </row>
    <row r="82" spans="1:9" s="29" customFormat="1" x14ac:dyDescent="0.2">
      <c r="B82" s="39"/>
      <c r="C82" s="38"/>
      <c r="D82" s="38"/>
      <c r="E82" s="38"/>
      <c r="F82" s="38"/>
      <c r="G82" s="38"/>
      <c r="H82" s="38"/>
      <c r="I82" s="36"/>
    </row>
    <row r="83" spans="1:9" s="29" customFormat="1" x14ac:dyDescent="0.2">
      <c r="B83" s="39"/>
      <c r="C83" s="38" t="s">
        <v>77</v>
      </c>
      <c r="D83" s="38"/>
      <c r="E83" s="38"/>
      <c r="F83" s="38"/>
      <c r="G83" s="38"/>
      <c r="H83" s="37">
        <f>(H79+H80)/H81</f>
        <v>2.4064833681905262</v>
      </c>
      <c r="I83" s="36"/>
    </row>
    <row r="84" spans="1:9" s="29" customFormat="1" ht="13.5" thickBot="1" x14ac:dyDescent="0.25">
      <c r="B84" s="35"/>
      <c r="C84" s="34"/>
      <c r="D84" s="34"/>
      <c r="E84" s="34"/>
      <c r="F84" s="34"/>
      <c r="G84" s="34"/>
      <c r="H84" s="34"/>
      <c r="I84" s="33"/>
    </row>
    <row r="85" spans="1:9" s="29" customFormat="1" ht="13.5" thickTop="1" x14ac:dyDescent="0.2"/>
    <row r="86" spans="1:9" s="29" customFormat="1" x14ac:dyDescent="0.2"/>
    <row r="87" spans="1:9" s="29" customFormat="1" x14ac:dyDescent="0.2">
      <c r="C87" s="29" t="s">
        <v>76</v>
      </c>
    </row>
    <row r="88" spans="1:9" s="29" customFormat="1" x14ac:dyDescent="0.2">
      <c r="C88" s="29" t="s">
        <v>75</v>
      </c>
    </row>
    <row r="89" spans="1:9" s="29" customFormat="1" x14ac:dyDescent="0.2"/>
    <row r="90" spans="1:9" s="29" customFormat="1" x14ac:dyDescent="0.2"/>
    <row r="91" spans="1:9" s="29" customFormat="1" x14ac:dyDescent="0.2"/>
    <row r="92" spans="1:9" s="29" customFormat="1" ht="15" x14ac:dyDescent="0.2">
      <c r="A92" s="61" t="s">
        <v>74</v>
      </c>
      <c r="B92" s="49" t="s">
        <v>73</v>
      </c>
    </row>
    <row r="93" spans="1:9" s="29" customFormat="1" x14ac:dyDescent="0.2"/>
    <row r="94" spans="1:9" s="29" customFormat="1" ht="14.25" x14ac:dyDescent="0.2">
      <c r="B94" s="48" t="s">
        <v>72</v>
      </c>
    </row>
    <row r="95" spans="1:9" s="29" customFormat="1" x14ac:dyDescent="0.2"/>
    <row r="96" spans="1:9" s="29" customFormat="1" ht="14.25" x14ac:dyDescent="0.2">
      <c r="B96" s="48" t="s">
        <v>71</v>
      </c>
    </row>
    <row r="97" spans="2:7" s="29" customFormat="1" ht="14.25" x14ac:dyDescent="0.2">
      <c r="B97" s="48"/>
    </row>
    <row r="98" spans="2:7" s="29" customFormat="1" ht="14.25" x14ac:dyDescent="0.2">
      <c r="B98" s="48" t="s">
        <v>70</v>
      </c>
    </row>
    <row r="99" spans="2:7" s="29" customFormat="1" ht="14.25" x14ac:dyDescent="0.2">
      <c r="B99" s="48"/>
    </row>
    <row r="100" spans="2:7" s="29" customFormat="1" ht="14.25" x14ac:dyDescent="0.2">
      <c r="B100" s="48" t="s">
        <v>69</v>
      </c>
    </row>
    <row r="101" spans="2:7" s="29" customFormat="1" ht="14.25" x14ac:dyDescent="0.2">
      <c r="B101" s="48"/>
    </row>
    <row r="102" spans="2:7" s="29" customFormat="1" ht="14.25" x14ac:dyDescent="0.2">
      <c r="B102" s="48" t="s">
        <v>68</v>
      </c>
    </row>
    <row r="103" spans="2:7" s="29" customFormat="1" ht="14.25" x14ac:dyDescent="0.2">
      <c r="B103" s="48"/>
    </row>
    <row r="104" spans="2:7" s="29" customFormat="1" ht="14.25" x14ac:dyDescent="0.2">
      <c r="B104" s="48" t="s">
        <v>67</v>
      </c>
    </row>
    <row r="105" spans="2:7" s="29" customFormat="1" x14ac:dyDescent="0.2"/>
    <row r="106" spans="2:7" s="29" customFormat="1" ht="15" x14ac:dyDescent="0.2">
      <c r="B106" s="49" t="s">
        <v>66</v>
      </c>
      <c r="C106" s="60"/>
    </row>
    <row r="107" spans="2:7" s="29" customFormat="1" ht="13.5" thickBot="1" x14ac:dyDescent="0.25"/>
    <row r="108" spans="2:7" s="29" customFormat="1" ht="17.25" thickTop="1" thickBot="1" x14ac:dyDescent="0.3">
      <c r="C108" s="73" t="s">
        <v>65</v>
      </c>
      <c r="D108" s="74"/>
      <c r="E108" s="74"/>
      <c r="F108" s="74"/>
      <c r="G108" s="75"/>
    </row>
    <row r="109" spans="2:7" s="29" customFormat="1" ht="13.5" thickBot="1" x14ac:dyDescent="0.25">
      <c r="C109" s="56" t="s">
        <v>64</v>
      </c>
      <c r="D109" s="55" t="s">
        <v>60</v>
      </c>
      <c r="E109" s="55" t="s">
        <v>63</v>
      </c>
      <c r="F109" s="55" t="s">
        <v>62</v>
      </c>
      <c r="G109" s="54" t="s">
        <v>57</v>
      </c>
    </row>
    <row r="110" spans="2:7" s="29" customFormat="1" ht="13.5" thickBot="1" x14ac:dyDescent="0.25">
      <c r="C110" s="59">
        <f>'[1]CTA. RESULTADO PTRI. 2020'!C4</f>
        <v>4623867.76</v>
      </c>
      <c r="D110" s="58">
        <f>'[1]CTA. RESULTADO PTRI. 2020'!C6</f>
        <v>428223835.69</v>
      </c>
      <c r="E110" s="58">
        <f>'[1]CTA. RESULTADO PTRI. 2020'!C11</f>
        <v>251510561.34999999</v>
      </c>
      <c r="F110" s="58">
        <f>'[1]CTA. RESULTADO PTRI. 2020'!C13</f>
        <v>11243012.890000001</v>
      </c>
      <c r="G110" s="57">
        <f>SUM(C110:F110)</f>
        <v>695601277.68999994</v>
      </c>
    </row>
    <row r="111" spans="2:7" s="29" customFormat="1" ht="13.5" thickBot="1" x14ac:dyDescent="0.25">
      <c r="C111" s="56" t="s">
        <v>61</v>
      </c>
      <c r="D111" s="55" t="s">
        <v>60</v>
      </c>
      <c r="E111" s="55" t="s">
        <v>59</v>
      </c>
      <c r="F111" s="55" t="s">
        <v>58</v>
      </c>
      <c r="G111" s="54" t="s">
        <v>57</v>
      </c>
    </row>
    <row r="112" spans="2:7" s="29" customFormat="1" ht="13.5" thickBot="1" x14ac:dyDescent="0.25">
      <c r="C112" s="53">
        <f>C110/G110</f>
        <v>6.6472962432663355E-3</v>
      </c>
      <c r="D112" s="52">
        <f>D110/G110</f>
        <v>0.61561680437401556</v>
      </c>
      <c r="E112" s="52">
        <f>E110/G110</f>
        <v>0.36157288581359909</v>
      </c>
      <c r="F112" s="52">
        <f>F110/G110</f>
        <v>1.6163013569119027E-2</v>
      </c>
      <c r="G112" s="51">
        <f>SUM(C112:F112)</f>
        <v>0.99999999999999989</v>
      </c>
    </row>
    <row r="113" spans="2:9" s="29" customFormat="1" ht="13.5" thickTop="1" x14ac:dyDescent="0.2">
      <c r="C113" s="50"/>
      <c r="D113" s="50"/>
      <c r="E113" s="50"/>
      <c r="F113" s="50"/>
      <c r="G113" s="50"/>
    </row>
    <row r="114" spans="2:9" s="29" customFormat="1" ht="12" customHeight="1" x14ac:dyDescent="0.2">
      <c r="B114" s="49" t="s">
        <v>56</v>
      </c>
      <c r="C114" s="60"/>
    </row>
    <row r="115" spans="2:9" s="29" customFormat="1" ht="13.5" thickBot="1" x14ac:dyDescent="0.25"/>
    <row r="116" spans="2:9" s="29" customFormat="1" ht="17.25" thickTop="1" thickBot="1" x14ac:dyDescent="0.3">
      <c r="C116" s="73" t="s">
        <v>55</v>
      </c>
      <c r="D116" s="74"/>
      <c r="E116" s="74"/>
      <c r="F116" s="74"/>
      <c r="G116" s="75"/>
    </row>
    <row r="117" spans="2:9" s="29" customFormat="1" ht="13.5" thickBot="1" x14ac:dyDescent="0.25">
      <c r="C117" s="56" t="s">
        <v>54</v>
      </c>
      <c r="D117" s="55" t="s">
        <v>53</v>
      </c>
      <c r="E117" s="55" t="s">
        <v>52</v>
      </c>
      <c r="F117" s="55" t="s">
        <v>51</v>
      </c>
      <c r="G117" s="54" t="s">
        <v>46</v>
      </c>
    </row>
    <row r="118" spans="2:9" s="29" customFormat="1" ht="13.5" thickBot="1" x14ac:dyDescent="0.25">
      <c r="C118" s="59">
        <f>'[1]CTA. RESULTADO PTRI. 2020'!C15*-1</f>
        <v>436882804.24000001</v>
      </c>
      <c r="D118" s="58">
        <f>'[1]CTA. RESULTADO PTRI. 2020'!C18*-1</f>
        <v>14538115.43</v>
      </c>
      <c r="E118" s="58">
        <f>'[1]CTA. RESULTADO PTRI. 2020'!C19*-1</f>
        <v>43322.03</v>
      </c>
      <c r="F118" s="58">
        <f>('[1]CTA. RESULTADO PTRI. 2020'!C21+'[1]CTA. RESULTADO PTRI. 2020'!C24)*-1</f>
        <v>108224709.98</v>
      </c>
      <c r="G118" s="57">
        <f>SUM(C118:F118)</f>
        <v>559688951.67999995</v>
      </c>
    </row>
    <row r="119" spans="2:9" s="29" customFormat="1" ht="13.5" thickBot="1" x14ac:dyDescent="0.25">
      <c r="C119" s="56" t="s">
        <v>50</v>
      </c>
      <c r="D119" s="55" t="s">
        <v>49</v>
      </c>
      <c r="E119" s="55" t="s">
        <v>48</v>
      </c>
      <c r="F119" s="55" t="s">
        <v>47</v>
      </c>
      <c r="G119" s="54" t="s">
        <v>46</v>
      </c>
    </row>
    <row r="120" spans="2:9" s="29" customFormat="1" ht="13.5" thickBot="1" x14ac:dyDescent="0.25">
      <c r="C120" s="53">
        <f>C118/G118</f>
        <v>0.78058143354201159</v>
      </c>
      <c r="D120" s="52">
        <f>D118/G118</f>
        <v>2.5975348247203052E-2</v>
      </c>
      <c r="E120" s="52">
        <f>E118/G118</f>
        <v>7.7403761267685707E-5</v>
      </c>
      <c r="F120" s="52">
        <f>F118/G118</f>
        <v>0.19336581444951781</v>
      </c>
      <c r="G120" s="51">
        <f>SUM(C120:F120)</f>
        <v>1</v>
      </c>
    </row>
    <row r="121" spans="2:9" s="29" customFormat="1" ht="61.5" customHeight="1" thickTop="1" x14ac:dyDescent="0.2">
      <c r="G121" s="50"/>
    </row>
    <row r="122" spans="2:9" s="29" customFormat="1" ht="15" x14ac:dyDescent="0.2">
      <c r="B122" s="49" t="s">
        <v>45</v>
      </c>
    </row>
    <row r="123" spans="2:9" s="29" customFormat="1" x14ac:dyDescent="0.2"/>
    <row r="124" spans="2:9" s="29" customFormat="1" ht="14.25" x14ac:dyDescent="0.2">
      <c r="B124" s="48" t="s">
        <v>44</v>
      </c>
    </row>
    <row r="125" spans="2:9" s="29" customFormat="1" ht="13.5" thickBot="1" x14ac:dyDescent="0.25"/>
    <row r="126" spans="2:9" s="29" customFormat="1" ht="15.75" thickTop="1" x14ac:dyDescent="0.2">
      <c r="B126" s="47"/>
      <c r="C126" s="46"/>
      <c r="D126" s="46"/>
      <c r="E126" s="46"/>
      <c r="F126" s="46"/>
      <c r="G126" s="46"/>
      <c r="H126" s="46"/>
      <c r="I126" s="45"/>
    </row>
    <row r="127" spans="2:9" s="29" customFormat="1" ht="15.75" thickBot="1" x14ac:dyDescent="0.25">
      <c r="B127" s="42"/>
      <c r="C127" s="44" t="s">
        <v>43</v>
      </c>
      <c r="D127" s="38"/>
      <c r="E127" s="38"/>
      <c r="F127" s="38"/>
      <c r="G127" s="38"/>
      <c r="H127" s="43">
        <f>G118</f>
        <v>559688951.67999995</v>
      </c>
      <c r="I127" s="36"/>
    </row>
    <row r="128" spans="2:9" s="29" customFormat="1" ht="15" x14ac:dyDescent="0.2">
      <c r="B128" s="42"/>
      <c r="C128" s="41" t="s">
        <v>42</v>
      </c>
      <c r="D128" s="38"/>
      <c r="E128" s="38"/>
      <c r="F128" s="38"/>
      <c r="G128" s="38"/>
      <c r="H128" s="40">
        <f>G110</f>
        <v>695601277.68999994</v>
      </c>
      <c r="I128" s="36"/>
    </row>
    <row r="129" spans="1:17" s="29" customFormat="1" x14ac:dyDescent="0.2">
      <c r="B129" s="39"/>
      <c r="C129" s="38"/>
      <c r="D129" s="38"/>
      <c r="E129" s="38"/>
      <c r="F129" s="38"/>
      <c r="G129" s="38"/>
      <c r="H129" s="38"/>
      <c r="I129" s="36"/>
    </row>
    <row r="130" spans="1:17" s="29" customFormat="1" x14ac:dyDescent="0.2">
      <c r="B130" s="39"/>
      <c r="C130" s="38" t="s">
        <v>41</v>
      </c>
      <c r="D130" s="38"/>
      <c r="E130" s="38"/>
      <c r="F130" s="38"/>
      <c r="G130" s="38"/>
      <c r="H130" s="37">
        <f>H127/H128</f>
        <v>0.80461173610642733</v>
      </c>
      <c r="I130" s="36"/>
    </row>
    <row r="131" spans="1:17" s="29" customFormat="1" ht="13.5" thickBot="1" x14ac:dyDescent="0.25">
      <c r="B131" s="35"/>
      <c r="C131" s="34"/>
      <c r="D131" s="34"/>
      <c r="E131" s="34"/>
      <c r="F131" s="34"/>
      <c r="G131" s="34"/>
      <c r="H131" s="34"/>
      <c r="I131" s="33"/>
    </row>
    <row r="132" spans="1:17" s="29" customFormat="1" ht="13.5" thickTop="1" x14ac:dyDescent="0.2"/>
    <row r="133" spans="1:17" s="29" customFormat="1" ht="15.75" x14ac:dyDescent="0.25">
      <c r="A133" s="32" t="s">
        <v>40</v>
      </c>
      <c r="B133" s="31"/>
      <c r="C133" s="31"/>
      <c r="D133" s="31"/>
    </row>
    <row r="134" spans="1:17" s="29" customFormat="1" ht="15.75" x14ac:dyDescent="0.25">
      <c r="A134" s="30"/>
    </row>
    <row r="135" spans="1:17" ht="15" x14ac:dyDescent="0.25">
      <c r="A135" s="4"/>
      <c r="B135" s="23" t="s">
        <v>39</v>
      </c>
      <c r="C135" s="24"/>
      <c r="D135" s="2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 spans="1:17" ht="15" x14ac:dyDescent="0.25">
      <c r="A136" s="4"/>
      <c r="B136" s="27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 spans="1:17" ht="15" x14ac:dyDescent="0.25">
      <c r="A137" s="4"/>
      <c r="B137" s="23" t="s">
        <v>38</v>
      </c>
      <c r="C137" s="22"/>
      <c r="D137" s="22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 spans="1:17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 spans="1:17" ht="15" x14ac:dyDescent="0.25">
      <c r="A139" s="4"/>
      <c r="B139" s="27" t="s">
        <v>37</v>
      </c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 spans="1:17" ht="15.75" thickBot="1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 spans="1:17" ht="16.5" thickTop="1" x14ac:dyDescent="0.25">
      <c r="A141" s="4"/>
      <c r="B141" s="21"/>
      <c r="C141" s="20"/>
      <c r="D141" s="20"/>
      <c r="E141" s="20"/>
      <c r="F141" s="20"/>
      <c r="G141" s="20"/>
      <c r="H141" s="20"/>
      <c r="I141" s="20"/>
      <c r="J141" s="19"/>
      <c r="K141" s="4"/>
      <c r="L141" s="4"/>
      <c r="M141" s="4"/>
      <c r="N141" s="4"/>
      <c r="O141" s="4"/>
      <c r="P141" s="4"/>
      <c r="Q141" s="4"/>
    </row>
    <row r="142" spans="1:17" ht="16.5" thickBot="1" x14ac:dyDescent="0.3">
      <c r="A142" s="4"/>
      <c r="B142" s="18"/>
      <c r="C142" s="17" t="s">
        <v>24</v>
      </c>
      <c r="D142" s="16"/>
      <c r="E142" s="16"/>
      <c r="F142" s="10"/>
      <c r="G142" s="10"/>
      <c r="H142" s="10"/>
      <c r="I142" s="15">
        <v>557760448.23000002</v>
      </c>
      <c r="J142" s="8"/>
      <c r="K142" s="4"/>
      <c r="L142" s="4"/>
      <c r="M142" s="4"/>
      <c r="N142" s="4"/>
      <c r="O142" s="4"/>
      <c r="P142" s="4"/>
      <c r="Q142" s="4"/>
    </row>
    <row r="143" spans="1:17" ht="15" x14ac:dyDescent="0.25">
      <c r="A143" s="4"/>
      <c r="B143" s="12"/>
      <c r="C143" s="11" t="s">
        <v>36</v>
      </c>
      <c r="D143" s="10"/>
      <c r="E143" s="10"/>
      <c r="F143" s="10"/>
      <c r="G143" s="10"/>
      <c r="H143" s="10"/>
      <c r="I143" s="13">
        <v>855839419.74000001</v>
      </c>
      <c r="J143" s="8"/>
      <c r="K143" s="4"/>
      <c r="L143" s="4"/>
      <c r="M143" s="4"/>
      <c r="N143" s="4"/>
      <c r="O143" s="4"/>
      <c r="P143" s="4"/>
      <c r="Q143" s="4"/>
    </row>
    <row r="144" spans="1:17" ht="15" x14ac:dyDescent="0.25">
      <c r="A144" s="4"/>
      <c r="B144" s="12"/>
      <c r="C144" s="10"/>
      <c r="D144" s="10"/>
      <c r="E144" s="10"/>
      <c r="F144" s="10"/>
      <c r="G144" s="10"/>
      <c r="H144" s="10"/>
      <c r="I144" s="10"/>
      <c r="J144" s="8"/>
      <c r="K144" s="4"/>
      <c r="L144" s="4"/>
      <c r="M144" s="4"/>
      <c r="N144" s="4"/>
      <c r="O144" s="4"/>
      <c r="P144" s="4"/>
      <c r="Q144" s="4"/>
    </row>
    <row r="145" spans="1:17" ht="15" x14ac:dyDescent="0.25">
      <c r="A145" s="4"/>
      <c r="B145" s="12"/>
      <c r="C145" s="11" t="s">
        <v>35</v>
      </c>
      <c r="D145" s="10"/>
      <c r="E145" s="10"/>
      <c r="F145" s="10"/>
      <c r="G145" s="10"/>
      <c r="H145" s="10"/>
      <c r="I145" s="9">
        <v>0.65171156570404876</v>
      </c>
      <c r="J145" s="8"/>
      <c r="K145" s="4"/>
      <c r="L145" s="4"/>
      <c r="M145" s="4"/>
      <c r="N145" s="4"/>
      <c r="O145" s="4"/>
      <c r="P145" s="4"/>
      <c r="Q145" s="4"/>
    </row>
    <row r="146" spans="1:17" ht="15.75" thickBot="1" x14ac:dyDescent="0.3">
      <c r="A146" s="4"/>
      <c r="B146" s="7"/>
      <c r="C146" s="6"/>
      <c r="D146" s="6"/>
      <c r="E146" s="6"/>
      <c r="F146" s="6"/>
      <c r="G146" s="6"/>
      <c r="H146" s="6"/>
      <c r="I146" s="6"/>
      <c r="J146" s="5"/>
      <c r="K146" s="4"/>
      <c r="L146" s="4"/>
      <c r="M146" s="4"/>
      <c r="N146" s="4"/>
      <c r="O146" s="4"/>
      <c r="P146" s="4"/>
      <c r="Q146" s="4"/>
    </row>
    <row r="147" spans="1:17" ht="15.75" thickTop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 spans="1:17" ht="15" x14ac:dyDescent="0.25">
      <c r="A148" s="4"/>
      <c r="B148" s="23" t="s">
        <v>34</v>
      </c>
      <c r="C148" s="22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 spans="1:17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 spans="1:17" ht="15" x14ac:dyDescent="0.25">
      <c r="A150" s="4"/>
      <c r="B150" s="27" t="s">
        <v>33</v>
      </c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 spans="1:17" ht="15.75" thickBot="1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 spans="1:17" ht="16.5" thickTop="1" x14ac:dyDescent="0.25">
      <c r="A152" s="4"/>
      <c r="B152" s="21"/>
      <c r="C152" s="20"/>
      <c r="D152" s="20"/>
      <c r="E152" s="20"/>
      <c r="F152" s="20"/>
      <c r="G152" s="20"/>
      <c r="H152" s="20"/>
      <c r="I152" s="20"/>
      <c r="J152" s="19"/>
      <c r="K152" s="4"/>
      <c r="L152" s="4"/>
      <c r="M152" s="4"/>
      <c r="N152" s="4"/>
      <c r="O152" s="4"/>
      <c r="P152" s="4"/>
      <c r="Q152" s="4"/>
    </row>
    <row r="153" spans="1:17" ht="16.5" thickBot="1" x14ac:dyDescent="0.3">
      <c r="A153" s="4"/>
      <c r="B153" s="18"/>
      <c r="C153" s="17" t="s">
        <v>7</v>
      </c>
      <c r="D153" s="16"/>
      <c r="E153" s="16"/>
      <c r="F153" s="10"/>
      <c r="G153" s="10"/>
      <c r="H153" s="10"/>
      <c r="I153" s="15">
        <v>518897032.17999995</v>
      </c>
      <c r="J153" s="8"/>
      <c r="K153" s="4"/>
      <c r="L153" s="4"/>
      <c r="M153" s="4"/>
      <c r="N153" s="4"/>
      <c r="O153" s="4"/>
      <c r="P153" s="4"/>
      <c r="Q153" s="4"/>
    </row>
    <row r="154" spans="1:17" ht="15" x14ac:dyDescent="0.25">
      <c r="A154" s="4"/>
      <c r="B154" s="12"/>
      <c r="C154" s="11" t="s">
        <v>24</v>
      </c>
      <c r="D154" s="10"/>
      <c r="E154" s="10"/>
      <c r="F154" s="10"/>
      <c r="G154" s="10"/>
      <c r="H154" s="10"/>
      <c r="I154" s="28">
        <v>557760448.23000002</v>
      </c>
      <c r="J154" s="8"/>
      <c r="K154" s="4"/>
      <c r="L154" s="4"/>
      <c r="M154" s="4"/>
      <c r="N154" s="4"/>
      <c r="O154" s="4"/>
      <c r="P154" s="4"/>
      <c r="Q154" s="4"/>
    </row>
    <row r="155" spans="1:17" ht="15" x14ac:dyDescent="0.25">
      <c r="A155" s="4"/>
      <c r="B155" s="12"/>
      <c r="C155" s="10"/>
      <c r="D155" s="10"/>
      <c r="E155" s="10"/>
      <c r="F155" s="10"/>
      <c r="G155" s="10"/>
      <c r="H155" s="10"/>
      <c r="I155" s="4"/>
      <c r="J155" s="8"/>
      <c r="K155" s="4"/>
      <c r="L155" s="4"/>
      <c r="M155" s="4"/>
      <c r="N155" s="4"/>
      <c r="O155" s="4"/>
      <c r="P155" s="4"/>
      <c r="Q155" s="4"/>
    </row>
    <row r="156" spans="1:17" ht="15" x14ac:dyDescent="0.25">
      <c r="A156" s="4"/>
      <c r="B156" s="12"/>
      <c r="C156" s="11" t="s">
        <v>32</v>
      </c>
      <c r="D156" s="10"/>
      <c r="E156" s="10"/>
      <c r="F156" s="10"/>
      <c r="G156" s="10"/>
      <c r="H156" s="10"/>
      <c r="I156" s="9">
        <v>0.93032238809092782</v>
      </c>
      <c r="J156" s="8"/>
      <c r="K156" s="4"/>
      <c r="L156" s="4"/>
      <c r="M156" s="4"/>
      <c r="N156" s="4"/>
      <c r="O156" s="4"/>
      <c r="P156" s="4"/>
      <c r="Q156" s="4"/>
    </row>
    <row r="157" spans="1:17" ht="15.75" thickBot="1" x14ac:dyDescent="0.3">
      <c r="A157" s="4"/>
      <c r="B157" s="7"/>
      <c r="C157" s="6"/>
      <c r="D157" s="6"/>
      <c r="E157" s="6"/>
      <c r="F157" s="6"/>
      <c r="G157" s="6"/>
      <c r="H157" s="6"/>
      <c r="I157" s="6"/>
      <c r="J157" s="5"/>
      <c r="K157" s="4"/>
      <c r="L157" s="4"/>
      <c r="M157" s="4"/>
      <c r="N157" s="4"/>
      <c r="O157" s="4"/>
      <c r="P157" s="4"/>
      <c r="Q157" s="4"/>
    </row>
    <row r="158" spans="1:17" ht="15.75" thickTop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 spans="1:17" ht="15" x14ac:dyDescent="0.25">
      <c r="A159" s="4"/>
      <c r="B159" s="23" t="s">
        <v>31</v>
      </c>
      <c r="C159" s="22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 spans="1:17" ht="15" x14ac:dyDescent="0.25">
      <c r="A160" s="4"/>
      <c r="B160" s="27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 spans="1:17" ht="15" x14ac:dyDescent="0.25">
      <c r="A161" s="4"/>
      <c r="B161" s="27" t="s">
        <v>30</v>
      </c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 spans="1:17" ht="15.75" thickBot="1" x14ac:dyDescent="0.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 spans="1:17" ht="16.5" thickTop="1" x14ac:dyDescent="0.25">
      <c r="A163" s="4"/>
      <c r="B163" s="21"/>
      <c r="C163" s="20"/>
      <c r="D163" s="20"/>
      <c r="E163" s="20"/>
      <c r="F163" s="20"/>
      <c r="G163" s="20"/>
      <c r="H163" s="20"/>
      <c r="I163" s="20"/>
      <c r="J163" s="19"/>
      <c r="K163" s="4"/>
      <c r="L163" s="4"/>
      <c r="M163" s="4"/>
      <c r="N163" s="4"/>
      <c r="O163" s="4"/>
      <c r="P163" s="4"/>
      <c r="Q163" s="4"/>
    </row>
    <row r="164" spans="1:17" ht="16.5" thickBot="1" x14ac:dyDescent="0.3">
      <c r="A164" s="4"/>
      <c r="B164" s="18"/>
      <c r="C164" s="17" t="s">
        <v>29</v>
      </c>
      <c r="D164" s="16"/>
      <c r="E164" s="16"/>
      <c r="F164" s="16"/>
      <c r="G164" s="10"/>
      <c r="H164" s="10"/>
      <c r="I164" s="15">
        <v>72090222.010000005</v>
      </c>
      <c r="J164" s="8"/>
      <c r="K164" s="4"/>
      <c r="L164" s="4"/>
      <c r="M164" s="4"/>
      <c r="N164" s="4"/>
      <c r="O164" s="4"/>
      <c r="P164" s="4"/>
      <c r="Q164" s="4"/>
    </row>
    <row r="165" spans="1:17" ht="15" x14ac:dyDescent="0.25">
      <c r="A165" s="4"/>
      <c r="B165" s="12"/>
      <c r="C165" s="11" t="s">
        <v>24</v>
      </c>
      <c r="D165" s="10"/>
      <c r="E165" s="10"/>
      <c r="F165" s="10"/>
      <c r="G165" s="10"/>
      <c r="H165" s="10"/>
      <c r="I165" s="13">
        <v>557760448.23000002</v>
      </c>
      <c r="J165" s="8"/>
      <c r="K165" s="4"/>
      <c r="L165" s="4"/>
      <c r="M165" s="4"/>
      <c r="N165" s="4"/>
      <c r="O165" s="4"/>
      <c r="P165" s="4"/>
      <c r="Q165" s="4"/>
    </row>
    <row r="166" spans="1:17" ht="15" x14ac:dyDescent="0.25">
      <c r="A166" s="4"/>
      <c r="B166" s="12"/>
      <c r="C166" s="10"/>
      <c r="D166" s="10"/>
      <c r="E166" s="10"/>
      <c r="F166" s="10"/>
      <c r="G166" s="10"/>
      <c r="H166" s="10"/>
      <c r="I166" s="4"/>
      <c r="J166" s="8"/>
      <c r="K166" s="4"/>
      <c r="L166" s="4"/>
      <c r="M166" s="4"/>
      <c r="N166" s="4"/>
      <c r="O166" s="4"/>
      <c r="P166" s="4"/>
      <c r="Q166" s="4"/>
    </row>
    <row r="167" spans="1:17" ht="15" x14ac:dyDescent="0.25">
      <c r="A167" s="4"/>
      <c r="B167" s="12"/>
      <c r="C167" s="11" t="s">
        <v>28</v>
      </c>
      <c r="D167" s="10"/>
      <c r="E167" s="10"/>
      <c r="F167" s="10"/>
      <c r="G167" s="10"/>
      <c r="H167" s="10"/>
      <c r="I167" s="9">
        <v>0.1292494335852811</v>
      </c>
      <c r="J167" s="8"/>
      <c r="K167" s="4"/>
      <c r="L167" s="4"/>
      <c r="M167" s="4"/>
      <c r="N167" s="4"/>
      <c r="O167" s="4"/>
      <c r="P167" s="4"/>
      <c r="Q167" s="4"/>
    </row>
    <row r="168" spans="1:17" ht="15.75" thickBot="1" x14ac:dyDescent="0.3">
      <c r="A168" s="4"/>
      <c r="B168" s="7"/>
      <c r="C168" s="6"/>
      <c r="D168" s="6"/>
      <c r="E168" s="6"/>
      <c r="F168" s="6"/>
      <c r="G168" s="6"/>
      <c r="H168" s="6"/>
      <c r="I168" s="6"/>
      <c r="J168" s="5"/>
      <c r="K168" s="4"/>
      <c r="L168" s="4"/>
      <c r="M168" s="4"/>
      <c r="N168" s="4"/>
      <c r="O168" s="4"/>
      <c r="P168" s="4"/>
      <c r="Q168" s="4"/>
    </row>
    <row r="169" spans="1:17" ht="78" customHeight="1" thickTop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</row>
    <row r="170" spans="1:17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</row>
    <row r="171" spans="1:17" ht="15" x14ac:dyDescent="0.25">
      <c r="A171" s="4"/>
      <c r="B171" s="23" t="s">
        <v>27</v>
      </c>
      <c r="C171" s="22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</row>
    <row r="172" spans="1:17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 spans="1:17" ht="15" x14ac:dyDescent="0.25">
      <c r="A173" s="4"/>
      <c r="B173" s="4" t="s">
        <v>26</v>
      </c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</row>
    <row r="174" spans="1:17" ht="15.75" thickBot="1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</row>
    <row r="175" spans="1:17" ht="16.5" thickTop="1" x14ac:dyDescent="0.25">
      <c r="A175" s="4"/>
      <c r="B175" s="21"/>
      <c r="C175" s="20"/>
      <c r="D175" s="20"/>
      <c r="E175" s="20"/>
      <c r="F175" s="20"/>
      <c r="G175" s="20"/>
      <c r="H175" s="20"/>
      <c r="I175" s="20"/>
      <c r="J175" s="19"/>
      <c r="K175" s="4"/>
      <c r="L175" s="4"/>
      <c r="M175" s="4"/>
      <c r="N175" s="4"/>
      <c r="O175" s="4"/>
      <c r="P175" s="4"/>
      <c r="Q175" s="4"/>
    </row>
    <row r="176" spans="1:17" ht="16.5" thickBot="1" x14ac:dyDescent="0.3">
      <c r="A176" s="4"/>
      <c r="B176" s="18"/>
      <c r="C176" s="17" t="s">
        <v>25</v>
      </c>
      <c r="D176" s="16"/>
      <c r="E176" s="16"/>
      <c r="F176" s="10"/>
      <c r="G176" s="10"/>
      <c r="H176" s="10"/>
      <c r="I176" s="15">
        <v>38863416.049999997</v>
      </c>
      <c r="J176" s="8"/>
      <c r="K176" s="4"/>
      <c r="L176" s="4"/>
      <c r="M176" s="4"/>
      <c r="N176" s="4"/>
      <c r="O176" s="4"/>
      <c r="P176" s="4"/>
      <c r="Q176" s="4"/>
    </row>
    <row r="177" spans="1:17" ht="15" x14ac:dyDescent="0.25">
      <c r="A177" s="4"/>
      <c r="B177" s="12"/>
      <c r="C177" s="11" t="s">
        <v>24</v>
      </c>
      <c r="D177" s="10"/>
      <c r="E177" s="10"/>
      <c r="F177" s="10"/>
      <c r="G177" s="10"/>
      <c r="H177" s="10"/>
      <c r="I177" s="13">
        <v>557760448.23000002</v>
      </c>
      <c r="J177" s="8"/>
      <c r="K177" s="4"/>
      <c r="L177" s="4"/>
      <c r="M177" s="4"/>
      <c r="N177" s="4"/>
      <c r="O177" s="4"/>
      <c r="P177" s="4"/>
      <c r="Q177" s="4"/>
    </row>
    <row r="178" spans="1:17" ht="15" x14ac:dyDescent="0.25">
      <c r="A178" s="4"/>
      <c r="B178" s="12"/>
      <c r="C178" s="10"/>
      <c r="D178" s="10"/>
      <c r="E178" s="10"/>
      <c r="F178" s="10"/>
      <c r="G178" s="10"/>
      <c r="H178" s="10"/>
      <c r="I178" s="4"/>
      <c r="J178" s="8"/>
      <c r="K178" s="4"/>
      <c r="L178" s="4"/>
      <c r="M178" s="4"/>
      <c r="N178" s="4"/>
      <c r="O178" s="4"/>
      <c r="P178" s="4"/>
      <c r="Q178" s="4"/>
    </row>
    <row r="179" spans="1:17" ht="15" x14ac:dyDescent="0.25">
      <c r="A179" s="4"/>
      <c r="B179" s="12"/>
      <c r="C179" s="11" t="s">
        <v>23</v>
      </c>
      <c r="D179" s="10"/>
      <c r="E179" s="10"/>
      <c r="F179" s="10"/>
      <c r="G179" s="10"/>
      <c r="H179" s="10"/>
      <c r="I179" s="26">
        <v>25.432328346811289</v>
      </c>
      <c r="J179" s="8"/>
      <c r="K179" s="4"/>
      <c r="L179" s="4"/>
      <c r="M179" s="4"/>
      <c r="N179" s="4"/>
      <c r="O179" s="4"/>
      <c r="P179" s="4"/>
      <c r="Q179" s="4"/>
    </row>
    <row r="180" spans="1:17" ht="15.75" thickBot="1" x14ac:dyDescent="0.3">
      <c r="A180" s="4"/>
      <c r="B180" s="7"/>
      <c r="C180" s="6"/>
      <c r="D180" s="6"/>
      <c r="E180" s="6"/>
      <c r="F180" s="6"/>
      <c r="G180" s="6"/>
      <c r="H180" s="6"/>
      <c r="I180" s="6"/>
      <c r="J180" s="5"/>
      <c r="K180" s="4"/>
      <c r="L180" s="4"/>
      <c r="M180" s="4"/>
      <c r="N180" s="4"/>
      <c r="O180" s="4"/>
      <c r="P180" s="4"/>
      <c r="Q180" s="4"/>
    </row>
    <row r="181" spans="1:17" ht="15.75" thickTop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</row>
    <row r="182" spans="1:17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</row>
    <row r="183" spans="1:17" ht="15" x14ac:dyDescent="0.25">
      <c r="A183" s="22"/>
      <c r="B183" s="23" t="s">
        <v>22</v>
      </c>
      <c r="C183" s="24"/>
      <c r="D183" s="2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</row>
    <row r="184" spans="1:17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</row>
    <row r="185" spans="1:17" ht="15" x14ac:dyDescent="0.25">
      <c r="A185" s="4"/>
      <c r="B185" s="23" t="s">
        <v>21</v>
      </c>
      <c r="C185" s="22"/>
      <c r="D185" s="22"/>
      <c r="E185" s="22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</row>
    <row r="186" spans="1:17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</row>
    <row r="187" spans="1:17" ht="15" x14ac:dyDescent="0.25">
      <c r="A187" s="4"/>
      <c r="B187" s="4" t="s">
        <v>20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</row>
    <row r="188" spans="1:17" ht="15.75" thickBot="1" x14ac:dyDescent="0.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</row>
    <row r="189" spans="1:17" ht="16.5" thickTop="1" x14ac:dyDescent="0.25">
      <c r="A189" s="4"/>
      <c r="B189" s="21"/>
      <c r="C189" s="20"/>
      <c r="D189" s="20"/>
      <c r="E189" s="20"/>
      <c r="F189" s="20"/>
      <c r="G189" s="20"/>
      <c r="H189" s="20"/>
      <c r="I189" s="20"/>
      <c r="J189" s="19"/>
      <c r="K189" s="4"/>
      <c r="L189" s="4"/>
      <c r="M189" s="4"/>
      <c r="N189" s="4"/>
      <c r="O189" s="4"/>
      <c r="P189" s="4"/>
      <c r="Q189" s="4"/>
    </row>
    <row r="190" spans="1:17" ht="16.5" thickBot="1" x14ac:dyDescent="0.3">
      <c r="A190" s="4"/>
      <c r="B190" s="18"/>
      <c r="C190" s="17" t="s">
        <v>12</v>
      </c>
      <c r="D190" s="16"/>
      <c r="E190" s="16"/>
      <c r="F190" s="10"/>
      <c r="G190" s="10"/>
      <c r="H190" s="10"/>
      <c r="I190" s="15">
        <v>710595543.25999999</v>
      </c>
      <c r="J190" s="8"/>
      <c r="K190" s="4"/>
      <c r="L190" s="4"/>
      <c r="M190" s="4"/>
      <c r="N190" s="4"/>
      <c r="O190" s="4"/>
      <c r="P190" s="4"/>
      <c r="Q190" s="4"/>
    </row>
    <row r="191" spans="1:17" ht="15" x14ac:dyDescent="0.25">
      <c r="A191" s="4"/>
      <c r="B191" s="12"/>
      <c r="C191" s="11" t="s">
        <v>19</v>
      </c>
      <c r="D191" s="10"/>
      <c r="E191" s="10"/>
      <c r="F191" s="10"/>
      <c r="G191" s="10"/>
      <c r="H191" s="10"/>
      <c r="I191" s="13">
        <v>855839419.74000001</v>
      </c>
      <c r="J191" s="8"/>
      <c r="K191" s="4"/>
      <c r="L191" s="4"/>
      <c r="M191" s="4"/>
      <c r="N191" s="4"/>
      <c r="O191" s="4"/>
      <c r="P191" s="4"/>
      <c r="Q191" s="4"/>
    </row>
    <row r="192" spans="1:17" ht="15" x14ac:dyDescent="0.25">
      <c r="A192" s="4"/>
      <c r="B192" s="12"/>
      <c r="C192" s="10"/>
      <c r="D192" s="10"/>
      <c r="E192" s="10"/>
      <c r="F192" s="10"/>
      <c r="G192" s="10"/>
      <c r="H192" s="10"/>
      <c r="I192" s="4"/>
      <c r="J192" s="8"/>
      <c r="K192" s="4"/>
      <c r="L192" s="4"/>
      <c r="M192" s="4"/>
      <c r="N192" s="4"/>
      <c r="O192" s="4"/>
      <c r="P192" s="4"/>
      <c r="Q192" s="4"/>
    </row>
    <row r="193" spans="1:17" ht="15" x14ac:dyDescent="0.25">
      <c r="A193" s="4"/>
      <c r="B193" s="12"/>
      <c r="C193" s="11" t="s">
        <v>18</v>
      </c>
      <c r="D193" s="10"/>
      <c r="E193" s="10"/>
      <c r="F193" s="10"/>
      <c r="G193" s="10"/>
      <c r="H193" s="10"/>
      <c r="I193" s="9">
        <v>0.83029073780672025</v>
      </c>
      <c r="J193" s="8"/>
      <c r="K193" s="4"/>
      <c r="L193" s="4"/>
      <c r="M193" s="4"/>
      <c r="N193" s="4"/>
      <c r="O193" s="4"/>
      <c r="P193" s="4"/>
      <c r="Q193" s="4"/>
    </row>
    <row r="194" spans="1:17" ht="15.75" thickBot="1" x14ac:dyDescent="0.3">
      <c r="A194" s="4"/>
      <c r="B194" s="7"/>
      <c r="C194" s="6"/>
      <c r="D194" s="6"/>
      <c r="E194" s="6"/>
      <c r="F194" s="6"/>
      <c r="G194" s="6"/>
      <c r="H194" s="6"/>
      <c r="I194" s="6"/>
      <c r="J194" s="5"/>
      <c r="K194" s="4"/>
      <c r="L194" s="4"/>
      <c r="M194" s="4"/>
      <c r="N194" s="4"/>
      <c r="O194" s="4"/>
      <c r="P194" s="4"/>
      <c r="Q194" s="4"/>
    </row>
    <row r="195" spans="1:17" ht="15.75" thickTop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 spans="1:17" ht="15" x14ac:dyDescent="0.25">
      <c r="A196" s="4"/>
      <c r="B196" s="23" t="s">
        <v>4</v>
      </c>
      <c r="C196" s="22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</row>
    <row r="197" spans="1:17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</row>
    <row r="198" spans="1:17" ht="15" x14ac:dyDescent="0.25">
      <c r="A198" s="4"/>
      <c r="B198" s="4" t="s">
        <v>17</v>
      </c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</row>
    <row r="199" spans="1:17" ht="15.75" thickBot="1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 spans="1:17" ht="16.5" thickTop="1" x14ac:dyDescent="0.25">
      <c r="A200" s="4"/>
      <c r="B200" s="21"/>
      <c r="C200" s="20"/>
      <c r="D200" s="20"/>
      <c r="E200" s="20"/>
      <c r="F200" s="20"/>
      <c r="G200" s="20"/>
      <c r="H200" s="20"/>
      <c r="I200" s="20"/>
      <c r="J200" s="19"/>
      <c r="K200" s="4"/>
      <c r="L200" s="4"/>
      <c r="M200" s="4"/>
      <c r="N200" s="4"/>
      <c r="O200" s="4"/>
      <c r="P200" s="4"/>
      <c r="Q200" s="4"/>
    </row>
    <row r="201" spans="1:17" ht="16.5" thickBot="1" x14ac:dyDescent="0.3">
      <c r="A201" s="4"/>
      <c r="B201" s="18"/>
      <c r="C201" s="17" t="s">
        <v>16</v>
      </c>
      <c r="D201" s="16"/>
      <c r="E201" s="10"/>
      <c r="F201" s="10"/>
      <c r="G201" s="10"/>
      <c r="H201" s="10"/>
      <c r="I201" s="15">
        <v>651197026.91999996</v>
      </c>
      <c r="J201" s="8"/>
      <c r="K201" s="4"/>
      <c r="L201" s="4"/>
      <c r="M201" s="4"/>
      <c r="N201" s="4"/>
      <c r="O201" s="4"/>
      <c r="P201" s="4"/>
      <c r="Q201" s="4"/>
    </row>
    <row r="202" spans="1:17" ht="15" x14ac:dyDescent="0.25">
      <c r="A202" s="4"/>
      <c r="B202" s="12"/>
      <c r="C202" s="11" t="s">
        <v>12</v>
      </c>
      <c r="D202" s="10"/>
      <c r="E202" s="10"/>
      <c r="F202" s="10"/>
      <c r="G202" s="10"/>
      <c r="H202" s="10"/>
      <c r="I202" s="13">
        <v>710595543.25999999</v>
      </c>
      <c r="J202" s="8"/>
      <c r="K202" s="4"/>
      <c r="L202" s="4"/>
      <c r="M202" s="4"/>
      <c r="N202" s="4"/>
      <c r="O202" s="4"/>
      <c r="P202" s="4"/>
      <c r="Q202" s="4"/>
    </row>
    <row r="203" spans="1:17" ht="15" x14ac:dyDescent="0.25">
      <c r="A203" s="4"/>
      <c r="B203" s="12"/>
      <c r="C203" s="10"/>
      <c r="D203" s="10"/>
      <c r="E203" s="10"/>
      <c r="F203" s="10"/>
      <c r="G203" s="10"/>
      <c r="H203" s="10"/>
      <c r="I203" s="4"/>
      <c r="J203" s="8"/>
      <c r="K203" s="4"/>
      <c r="L203" s="4"/>
      <c r="M203" s="4"/>
      <c r="N203" s="4"/>
      <c r="O203" s="4"/>
      <c r="P203" s="4"/>
      <c r="Q203" s="4"/>
    </row>
    <row r="204" spans="1:17" ht="15" x14ac:dyDescent="0.25">
      <c r="A204" s="4"/>
      <c r="B204" s="12"/>
      <c r="C204" s="11" t="s">
        <v>0</v>
      </c>
      <c r="D204" s="10"/>
      <c r="E204" s="10"/>
      <c r="F204" s="10"/>
      <c r="G204" s="10"/>
      <c r="H204" s="10"/>
      <c r="I204" s="9">
        <v>0.91641023237002395</v>
      </c>
      <c r="J204" s="8"/>
      <c r="K204" s="4"/>
      <c r="L204" s="4"/>
      <c r="M204" s="4"/>
      <c r="N204" s="4"/>
      <c r="O204" s="4"/>
      <c r="P204" s="4"/>
      <c r="Q204" s="4"/>
    </row>
    <row r="205" spans="1:17" ht="15.75" thickBot="1" x14ac:dyDescent="0.3">
      <c r="A205" s="4"/>
      <c r="B205" s="7"/>
      <c r="C205" s="6"/>
      <c r="D205" s="6"/>
      <c r="E205" s="6"/>
      <c r="F205" s="6"/>
      <c r="G205" s="6"/>
      <c r="H205" s="6"/>
      <c r="I205" s="6"/>
      <c r="J205" s="5"/>
      <c r="K205" s="4"/>
      <c r="L205" s="4"/>
      <c r="M205" s="4"/>
      <c r="N205" s="4"/>
      <c r="O205" s="4"/>
      <c r="P205" s="4"/>
      <c r="Q205" s="4"/>
    </row>
    <row r="206" spans="1:17" ht="15.75" thickTop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</row>
    <row r="207" spans="1:17" ht="15" x14ac:dyDescent="0.25">
      <c r="A207" s="4"/>
      <c r="B207" s="23" t="s">
        <v>15</v>
      </c>
      <c r="C207" s="22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</row>
    <row r="208" spans="1:17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</row>
    <row r="209" spans="1:17" ht="15" x14ac:dyDescent="0.25">
      <c r="A209" s="4"/>
      <c r="B209" s="4" t="s">
        <v>14</v>
      </c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</row>
    <row r="210" spans="1:17" ht="15.75" thickBot="1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</row>
    <row r="211" spans="1:17" ht="16.5" thickTop="1" x14ac:dyDescent="0.25">
      <c r="A211" s="4"/>
      <c r="B211" s="21"/>
      <c r="C211" s="20"/>
      <c r="D211" s="20"/>
      <c r="E211" s="20"/>
      <c r="F211" s="20"/>
      <c r="G211" s="20"/>
      <c r="H211" s="20"/>
      <c r="I211" s="20"/>
      <c r="J211" s="19"/>
      <c r="K211" s="4"/>
      <c r="L211" s="4"/>
      <c r="M211" s="4"/>
      <c r="N211" s="4"/>
      <c r="O211" s="4"/>
      <c r="P211" s="4"/>
      <c r="Q211" s="4"/>
    </row>
    <row r="212" spans="1:17" ht="16.5" thickBot="1" x14ac:dyDescent="0.3">
      <c r="A212" s="4"/>
      <c r="B212" s="18"/>
      <c r="C212" s="17" t="s">
        <v>13</v>
      </c>
      <c r="D212" s="16"/>
      <c r="E212" s="16"/>
      <c r="F212" s="10"/>
      <c r="G212" s="10"/>
      <c r="H212" s="10"/>
      <c r="I212" s="15">
        <v>59398516.339999989</v>
      </c>
      <c r="J212" s="8"/>
      <c r="K212" s="4"/>
      <c r="L212" s="4"/>
      <c r="M212" s="4"/>
      <c r="N212" s="4"/>
      <c r="O212" s="4"/>
      <c r="P212" s="4"/>
      <c r="Q212" s="4"/>
    </row>
    <row r="213" spans="1:17" ht="15" x14ac:dyDescent="0.25">
      <c r="A213" s="4"/>
      <c r="B213" s="12"/>
      <c r="C213" s="11" t="s">
        <v>12</v>
      </c>
      <c r="D213" s="10"/>
      <c r="E213" s="10"/>
      <c r="F213" s="10"/>
      <c r="G213" s="10"/>
      <c r="H213" s="10"/>
      <c r="I213" s="13">
        <v>710595543.25999999</v>
      </c>
      <c r="J213" s="8"/>
      <c r="K213" s="4"/>
      <c r="L213" s="4"/>
      <c r="M213" s="4"/>
      <c r="N213" s="4"/>
      <c r="O213" s="4"/>
      <c r="P213" s="4"/>
      <c r="Q213" s="4"/>
    </row>
    <row r="214" spans="1:17" ht="15" x14ac:dyDescent="0.25">
      <c r="A214" s="4"/>
      <c r="B214" s="12"/>
      <c r="C214" s="10"/>
      <c r="D214" s="10"/>
      <c r="E214" s="10"/>
      <c r="F214" s="10"/>
      <c r="G214" s="10"/>
      <c r="H214" s="10"/>
      <c r="I214" s="4"/>
      <c r="J214" s="8"/>
      <c r="K214" s="4"/>
      <c r="L214" s="4"/>
      <c r="M214" s="4"/>
      <c r="N214" s="4"/>
      <c r="O214" s="4"/>
      <c r="P214" s="4"/>
      <c r="Q214" s="4"/>
    </row>
    <row r="215" spans="1:17" ht="15" x14ac:dyDescent="0.25">
      <c r="A215" s="4"/>
      <c r="B215" s="12"/>
      <c r="C215" s="11" t="s">
        <v>11</v>
      </c>
      <c r="D215" s="10"/>
      <c r="E215" s="10"/>
      <c r="F215" s="10"/>
      <c r="G215" s="10"/>
      <c r="H215" s="10"/>
      <c r="I215" s="25">
        <v>30.510265184941254</v>
      </c>
      <c r="J215" s="8"/>
      <c r="K215" s="4"/>
      <c r="L215" s="4"/>
      <c r="M215" s="4"/>
      <c r="N215" s="4"/>
      <c r="O215" s="4"/>
      <c r="P215" s="4"/>
      <c r="Q215" s="4"/>
    </row>
    <row r="216" spans="1:17" ht="15.75" thickBot="1" x14ac:dyDescent="0.3">
      <c r="A216" s="4"/>
      <c r="B216" s="7"/>
      <c r="C216" s="6"/>
      <c r="D216" s="6"/>
      <c r="E216" s="6"/>
      <c r="F216" s="6"/>
      <c r="G216" s="6"/>
      <c r="H216" s="6"/>
      <c r="I216" s="6"/>
      <c r="J216" s="5"/>
      <c r="K216" s="4"/>
      <c r="L216" s="4"/>
      <c r="M216" s="4"/>
      <c r="N216" s="4"/>
      <c r="O216" s="4"/>
      <c r="P216" s="4"/>
      <c r="Q216" s="4"/>
    </row>
    <row r="217" spans="1:17" ht="15.75" thickTop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</row>
    <row r="218" spans="1:17" ht="15" x14ac:dyDescent="0.25">
      <c r="A218" s="4"/>
      <c r="B218" s="23" t="s">
        <v>10</v>
      </c>
      <c r="C218" s="2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</row>
    <row r="219" spans="1:17" ht="102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</row>
    <row r="220" spans="1:17" ht="15" x14ac:dyDescent="0.25">
      <c r="A220" s="4"/>
      <c r="B220" s="23" t="s">
        <v>9</v>
      </c>
      <c r="C220" s="22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</row>
    <row r="221" spans="1:17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</row>
    <row r="222" spans="1:17" ht="15" x14ac:dyDescent="0.25">
      <c r="A222" s="4"/>
      <c r="B222" s="4" t="s">
        <v>8</v>
      </c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</row>
    <row r="223" spans="1:17" ht="15.75" thickBot="1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</row>
    <row r="224" spans="1:17" ht="16.5" thickTop="1" x14ac:dyDescent="0.25">
      <c r="A224" s="4"/>
      <c r="B224" s="21"/>
      <c r="C224" s="20"/>
      <c r="D224" s="20"/>
      <c r="E224" s="20"/>
      <c r="F224" s="20"/>
      <c r="G224" s="20"/>
      <c r="H224" s="20"/>
      <c r="I224" s="20"/>
      <c r="J224" s="19"/>
      <c r="K224" s="4"/>
      <c r="L224" s="4"/>
      <c r="M224" s="4"/>
      <c r="N224" s="4"/>
      <c r="O224" s="4"/>
      <c r="P224" s="4"/>
      <c r="Q224" s="4"/>
    </row>
    <row r="225" spans="1:17" ht="16.5" thickBot="1" x14ac:dyDescent="0.3">
      <c r="A225" s="4"/>
      <c r="B225" s="18"/>
      <c r="C225" s="17" t="s">
        <v>7</v>
      </c>
      <c r="D225" s="16"/>
      <c r="E225" s="16"/>
      <c r="F225" s="16"/>
      <c r="G225" s="16"/>
      <c r="H225" s="10"/>
      <c r="I225" s="15">
        <v>32329158.899999999</v>
      </c>
      <c r="J225" s="8"/>
      <c r="K225" s="4"/>
      <c r="L225" s="4"/>
      <c r="M225" s="4"/>
      <c r="N225" s="4"/>
      <c r="O225" s="4"/>
      <c r="P225" s="4"/>
      <c r="Q225" s="4"/>
    </row>
    <row r="226" spans="1:17" ht="15" x14ac:dyDescent="0.25">
      <c r="A226" s="4"/>
      <c r="B226" s="12"/>
      <c r="C226" s="14" t="s">
        <v>6</v>
      </c>
      <c r="D226" s="10"/>
      <c r="E226" s="10"/>
      <c r="F226" s="10"/>
      <c r="G226" s="10"/>
      <c r="H226" s="10"/>
      <c r="I226" s="13">
        <v>32581504.52</v>
      </c>
      <c r="J226" s="8"/>
      <c r="K226" s="4"/>
      <c r="L226" s="4"/>
      <c r="M226" s="4"/>
      <c r="N226" s="4"/>
      <c r="O226" s="4"/>
      <c r="P226" s="4"/>
      <c r="Q226" s="4"/>
    </row>
    <row r="227" spans="1:17" ht="15" x14ac:dyDescent="0.25">
      <c r="A227" s="4"/>
      <c r="B227" s="12"/>
      <c r="C227" s="10"/>
      <c r="D227" s="10"/>
      <c r="E227" s="10"/>
      <c r="F227" s="10"/>
      <c r="G227" s="10"/>
      <c r="H227" s="10"/>
      <c r="I227" s="4"/>
      <c r="J227" s="8"/>
      <c r="K227" s="4"/>
      <c r="L227" s="4"/>
      <c r="M227" s="4"/>
      <c r="N227" s="4"/>
      <c r="O227" s="4"/>
      <c r="P227" s="4"/>
      <c r="Q227" s="4"/>
    </row>
    <row r="228" spans="1:17" ht="15" x14ac:dyDescent="0.25">
      <c r="A228" s="4"/>
      <c r="B228" s="12"/>
      <c r="C228" s="11" t="s">
        <v>5</v>
      </c>
      <c r="D228" s="10"/>
      <c r="E228" s="10"/>
      <c r="F228" s="10"/>
      <c r="G228" s="10"/>
      <c r="H228" s="10"/>
      <c r="I228" s="9">
        <v>0.99225494268243197</v>
      </c>
      <c r="J228" s="8"/>
      <c r="K228" s="4"/>
      <c r="L228" s="4"/>
      <c r="M228" s="4"/>
      <c r="N228" s="4"/>
      <c r="O228" s="4"/>
      <c r="P228" s="4"/>
      <c r="Q228" s="4"/>
    </row>
    <row r="229" spans="1:17" ht="15.75" thickBot="1" x14ac:dyDescent="0.3">
      <c r="A229" s="4"/>
      <c r="B229" s="7"/>
      <c r="C229" s="6"/>
      <c r="D229" s="6"/>
      <c r="E229" s="6"/>
      <c r="F229" s="6"/>
      <c r="G229" s="6"/>
      <c r="H229" s="6"/>
      <c r="I229" s="6"/>
      <c r="J229" s="5"/>
      <c r="K229" s="4"/>
      <c r="L229" s="4"/>
      <c r="M229" s="4"/>
      <c r="N229" s="4"/>
      <c r="O229" s="4"/>
      <c r="P229" s="4"/>
      <c r="Q229" s="4"/>
    </row>
    <row r="230" spans="1:17" ht="15.75" thickTop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</row>
    <row r="231" spans="1:17" ht="15" x14ac:dyDescent="0.25">
      <c r="A231" s="22"/>
      <c r="B231" s="23" t="s">
        <v>4</v>
      </c>
      <c r="C231" s="22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</row>
    <row r="232" spans="1:17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</row>
    <row r="233" spans="1:17" ht="15" x14ac:dyDescent="0.25">
      <c r="A233" s="4"/>
      <c r="B233" s="4" t="s">
        <v>3</v>
      </c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</row>
    <row r="234" spans="1:17" ht="15.75" thickBot="1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</row>
    <row r="235" spans="1:17" ht="16.5" thickTop="1" x14ac:dyDescent="0.25">
      <c r="A235" s="4"/>
      <c r="B235" s="21"/>
      <c r="C235" s="20"/>
      <c r="D235" s="20"/>
      <c r="E235" s="20"/>
      <c r="F235" s="20"/>
      <c r="G235" s="20"/>
      <c r="H235" s="20"/>
      <c r="I235" s="20"/>
      <c r="J235" s="19"/>
      <c r="K235" s="4"/>
      <c r="L235" s="4"/>
      <c r="M235" s="4"/>
      <c r="N235" s="4"/>
      <c r="O235" s="4"/>
      <c r="P235" s="4"/>
      <c r="Q235" s="4"/>
    </row>
    <row r="236" spans="1:17" ht="16.5" thickBot="1" x14ac:dyDescent="0.3">
      <c r="A236" s="4"/>
      <c r="B236" s="18"/>
      <c r="C236" s="17" t="s">
        <v>2</v>
      </c>
      <c r="D236" s="16"/>
      <c r="E236" s="16"/>
      <c r="F236" s="16"/>
      <c r="G236" s="16"/>
      <c r="H236" s="10"/>
      <c r="I236" s="15">
        <v>55934177.294710748</v>
      </c>
      <c r="J236" s="8"/>
      <c r="K236" s="4"/>
      <c r="L236" s="4"/>
      <c r="M236" s="4"/>
      <c r="N236" s="4"/>
      <c r="O236" s="4"/>
      <c r="P236" s="4"/>
      <c r="Q236" s="4"/>
    </row>
    <row r="237" spans="1:17" ht="15" x14ac:dyDescent="0.25">
      <c r="A237" s="4"/>
      <c r="B237" s="12"/>
      <c r="C237" s="14" t="s">
        <v>1</v>
      </c>
      <c r="D237" s="10"/>
      <c r="E237" s="10"/>
      <c r="F237" s="10"/>
      <c r="G237" s="10"/>
      <c r="H237" s="10"/>
      <c r="I237" s="13">
        <v>64648172.960000001</v>
      </c>
      <c r="J237" s="8"/>
      <c r="K237" s="4"/>
      <c r="L237" s="4"/>
      <c r="M237" s="4"/>
      <c r="N237" s="4"/>
      <c r="O237" s="4"/>
      <c r="P237" s="4"/>
      <c r="Q237" s="4"/>
    </row>
    <row r="238" spans="1:17" ht="15" x14ac:dyDescent="0.25">
      <c r="A238" s="4"/>
      <c r="B238" s="12"/>
      <c r="C238" s="10"/>
      <c r="D238" s="10"/>
      <c r="E238" s="10"/>
      <c r="F238" s="10"/>
      <c r="G238" s="10"/>
      <c r="H238" s="10"/>
      <c r="I238" s="4"/>
      <c r="J238" s="8"/>
      <c r="K238" s="4"/>
      <c r="L238" s="4"/>
      <c r="M238" s="4"/>
      <c r="N238" s="4"/>
      <c r="O238" s="4"/>
      <c r="P238" s="4"/>
      <c r="Q238" s="4"/>
    </row>
    <row r="239" spans="1:17" ht="15" x14ac:dyDescent="0.25">
      <c r="A239" s="4"/>
      <c r="B239" s="12"/>
      <c r="C239" s="11" t="s">
        <v>0</v>
      </c>
      <c r="D239" s="10"/>
      <c r="E239" s="10"/>
      <c r="F239" s="10"/>
      <c r="G239" s="10"/>
      <c r="H239" s="10"/>
      <c r="I239" s="9">
        <v>0.86520894147030425</v>
      </c>
      <c r="J239" s="8"/>
      <c r="K239" s="4"/>
      <c r="L239" s="4"/>
      <c r="M239" s="4"/>
      <c r="N239" s="4"/>
      <c r="O239" s="4"/>
      <c r="P239" s="4"/>
      <c r="Q239" s="4"/>
    </row>
    <row r="240" spans="1:17" ht="15.75" thickBot="1" x14ac:dyDescent="0.3">
      <c r="A240" s="4"/>
      <c r="B240" s="7"/>
      <c r="C240" s="6"/>
      <c r="D240" s="6"/>
      <c r="E240" s="6"/>
      <c r="F240" s="6"/>
      <c r="G240" s="6"/>
      <c r="H240" s="6"/>
      <c r="I240" s="6"/>
      <c r="J240" s="5"/>
      <c r="K240" s="4"/>
      <c r="L240" s="4"/>
      <c r="M240" s="4"/>
      <c r="N240" s="4"/>
      <c r="O240" s="4"/>
      <c r="P240" s="4"/>
      <c r="Q240" s="4"/>
    </row>
    <row r="241" spans="1:17" ht="15.75" thickTop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</row>
  </sheetData>
  <mergeCells count="11">
    <mergeCell ref="B1:D1"/>
    <mergeCell ref="B79:B80"/>
    <mergeCell ref="G79:G80"/>
    <mergeCell ref="C108:G108"/>
    <mergeCell ref="C116:G116"/>
    <mergeCell ref="B25:B26"/>
    <mergeCell ref="G25:G26"/>
    <mergeCell ref="B51:B52"/>
    <mergeCell ref="G51:G52"/>
    <mergeCell ref="B53:B55"/>
    <mergeCell ref="G53:G55"/>
  </mergeCells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UCM individual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2022-03-11T11:22:45Z</cp:lastPrinted>
  <dcterms:created xsi:type="dcterms:W3CDTF">2022-03-10T13:06:11Z</dcterms:created>
  <dcterms:modified xsi:type="dcterms:W3CDTF">2022-03-11T11:22:59Z</dcterms:modified>
</cp:coreProperties>
</file>