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O:\T Carpetas de Trabajo\T Convocatorias de Premios y Subvenciones\PROGRAMA DE INCENTIVOS\IV CONVOCATORIA\8 JUSTIFICACIÓN\DOCUMENTOS DEFINITIVOS WEB\"/>
    </mc:Choice>
  </mc:AlternateContent>
  <xr:revisionPtr revIDLastSave="0" documentId="13_ncr:1_{B60B10E4-A9E0-44FF-8786-5DAC941D83D8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Hoja1" sheetId="1" r:id="rId1"/>
  </sheets>
  <calcPr calcId="191029"/>
  <extLst>
    <ext uri="GoogleSheetsCustomDataVersion1">
      <go:sheetsCustomData xmlns:go="http://customooxmlschemas.google.com/" r:id="rId5" roundtripDataSignature="AMtx7mj0XM2ojkVK88FqftYhm0cnI7lE6A=="/>
    </ext>
  </extLst>
</workbook>
</file>

<file path=xl/calcChain.xml><?xml version="1.0" encoding="utf-8"?>
<calcChain xmlns="http://schemas.openxmlformats.org/spreadsheetml/2006/main">
  <c r="F81" i="1" l="1"/>
  <c r="G79" i="1"/>
  <c r="G78" i="1"/>
  <c r="G77" i="1"/>
  <c r="G76" i="1"/>
  <c r="F71" i="1"/>
  <c r="G69" i="1"/>
  <c r="G68" i="1"/>
  <c r="G67" i="1"/>
  <c r="G66" i="1"/>
  <c r="F61" i="1"/>
  <c r="G59" i="1"/>
  <c r="G58" i="1"/>
  <c r="G57" i="1"/>
  <c r="G56" i="1"/>
  <c r="F50" i="1"/>
  <c r="G48" i="1"/>
  <c r="G47" i="1"/>
  <c r="G46" i="1"/>
  <c r="G45" i="1"/>
  <c r="F39" i="1"/>
  <c r="G37" i="1"/>
  <c r="G36" i="1"/>
  <c r="F28" i="1"/>
  <c r="G26" i="1"/>
  <c r="G25" i="1"/>
  <c r="G24" i="1"/>
  <c r="G23" i="1"/>
  <c r="F18" i="1"/>
  <c r="G15" i="1"/>
  <c r="G14" i="1"/>
  <c r="A14" i="1"/>
  <c r="A15" i="1" s="1"/>
  <c r="A16" i="1" s="1"/>
  <c r="A23" i="1" s="1"/>
  <c r="A24" i="1" s="1"/>
  <c r="A25" i="1" s="1"/>
  <c r="A26" i="1" s="1"/>
  <c r="A34" i="1" s="1"/>
  <c r="A35" i="1" s="1"/>
  <c r="A36" i="1" s="1"/>
  <c r="A37" i="1" s="1"/>
  <c r="A45" i="1" s="1"/>
  <c r="A46" i="1" s="1"/>
  <c r="A47" i="1" s="1"/>
  <c r="A48" i="1" s="1"/>
  <c r="A56" i="1" s="1"/>
  <c r="A57" i="1" s="1"/>
  <c r="A58" i="1" s="1"/>
  <c r="A59" i="1" s="1"/>
  <c r="A66" i="1" s="1"/>
  <c r="A67" i="1" s="1"/>
  <c r="A68" i="1" s="1"/>
  <c r="G13" i="1"/>
  <c r="A13" i="1"/>
  <c r="B7" i="1"/>
  <c r="G81" i="1" s="1"/>
  <c r="G82" i="1" s="1"/>
  <c r="G71" i="1" l="1"/>
  <c r="A76" i="1"/>
  <c r="A77" i="1" s="1"/>
  <c r="A78" i="1" s="1"/>
  <c r="A79" i="1" s="1"/>
  <c r="A69" i="1"/>
  <c r="G61" i="1"/>
  <c r="G62" i="1" s="1"/>
  <c r="G72" i="1"/>
  <c r="G28" i="1"/>
  <c r="G29" i="1" s="1"/>
  <c r="G50" i="1"/>
  <c r="G18" i="1"/>
  <c r="G19" i="1" s="1"/>
  <c r="G39" i="1"/>
  <c r="G40" i="1" s="1"/>
  <c r="G51" i="1"/>
  <c r="B8" i="1" l="1"/>
</calcChain>
</file>

<file path=xl/sharedStrings.xml><?xml version="1.0" encoding="utf-8"?>
<sst xmlns="http://schemas.openxmlformats.org/spreadsheetml/2006/main" count="93" uniqueCount="32">
  <si>
    <t>Rellenar las celdas que están en naranja</t>
  </si>
  <si>
    <t>Nombre de la Entidad</t>
  </si>
  <si>
    <t>CIF</t>
  </si>
  <si>
    <t>CANTIDAD TOTAL CONCEDIDA</t>
  </si>
  <si>
    <t>CANTIDAD NETA CONCEDIDA</t>
  </si>
  <si>
    <t>CANTIDAD JUSTIFICADA</t>
  </si>
  <si>
    <t>(Si el importe total de lo justificado es inferior a la cantidad concedida, el color de la celda será rojo; si es igual, amarillo, si es superior, verde. Se recomienda que sea superior a lo solicitado)</t>
  </si>
  <si>
    <t>JUSTIFICACIÓN DE CONCEPTOS</t>
  </si>
  <si>
    <t>GASTOS DERIVADOS DEL PROCESO DE CONSTITUCIÓN</t>
  </si>
  <si>
    <t>(100 % de la cantidad neta concedida)</t>
  </si>
  <si>
    <t>No.</t>
  </si>
  <si>
    <t>No. Factura</t>
  </si>
  <si>
    <t>Fecha</t>
  </si>
  <si>
    <t>Proveedor</t>
  </si>
  <si>
    <t>Concepto</t>
  </si>
  <si>
    <t xml:space="preserve">Base Imponible Total (sin IVA) </t>
  </si>
  <si>
    <t>Importe subvencionado</t>
  </si>
  <si>
    <t>(Copiar la fila anterior e insertar las filas que sean necesarias)</t>
  </si>
  <si>
    <t>SUBTOTAL</t>
  </si>
  <si>
    <t>Importe restante</t>
  </si>
  <si>
    <t xml:space="preserve">GASTOS DE SEGURIDAD SOCIAL </t>
  </si>
  <si>
    <t>(60 % de la cantidad neta concedida)</t>
  </si>
  <si>
    <t>GASTOS DE 
FUNCIONAMIENTO</t>
  </si>
  <si>
    <t>( 50% de la cantidad neta concedida)</t>
  </si>
  <si>
    <t>GASTOS POR 
SERVICIOS PROFESIONALES</t>
  </si>
  <si>
    <t>(30 % de la cantidad neta concedida)</t>
  </si>
  <si>
    <t>SERVICIOS O 
ACTIVIDADES DIRIGIDAS A LA 
PROSPECCIÓN DE 
NUEVOS MERCADOS</t>
  </si>
  <si>
    <t>INVERSIONES 
EN DESAROLLO DE 
PROYECTOS I+D+I</t>
  </si>
  <si>
    <t>(50% de la cantidad neta concedida)</t>
  </si>
  <si>
    <t>INVERSIONES EN 
INMOVILIZADO 
MATERIAL O 
INTANGIBLE</t>
  </si>
  <si>
    <t>(50 % de la cantidad neta concedida)</t>
  </si>
  <si>
    <t xml:space="preserve">IV CONVOCATORIA DE PROGRAMA  DE INCENTIVOS UCM-SANTANDER - MODALIDAD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</si>
</sst>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;_-@"/>
    <numFmt numFmtId="165" formatCode="d/m/yyyy"/>
    <numFmt numFmtId="166" formatCode="#,##0.00\ [$€-1]"/>
  </numFmts>
  <fonts count="11" x14ac:knownFonts="1">
    <font>
      <sz val="11"/>
      <color theme="1"/>
      <name val="Calibri"/>
      <scheme val="minor"/>
    </font>
    <font>
      <b/>
      <sz val="16"/>
      <color rgb="FFFFFFFF"/>
      <name val="Calibri"/>
    </font>
    <font>
      <sz val="12"/>
      <color theme="1"/>
      <name val="Calibri"/>
    </font>
    <font>
      <b/>
      <sz val="10"/>
      <color rgb="FF7F7F7F"/>
      <name val="Calibri"/>
    </font>
    <font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8"/>
      <color theme="0"/>
      <name val="Calibri"/>
    </font>
    <font>
      <b/>
      <sz val="13"/>
      <color theme="1"/>
      <name val="Calibri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548135"/>
        <bgColor rgb="FF548135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A5A5A5"/>
      </top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left" vertical="center"/>
    </xf>
    <xf numFmtId="0" fontId="10" fillId="4" borderId="1" xfId="0" applyFont="1" applyFill="1" applyBorder="1"/>
    <xf numFmtId="0" fontId="10" fillId="4" borderId="8" xfId="0" applyFont="1" applyFill="1" applyBorder="1"/>
    <xf numFmtId="0" fontId="2" fillId="0" borderId="0" xfId="0" applyFont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0" xfId="0" applyFont="1"/>
    <xf numFmtId="0" fontId="2" fillId="0" borderId="10" xfId="0" applyFont="1" applyBorder="1" applyAlignment="1">
      <alignment horizontal="right"/>
    </xf>
    <xf numFmtId="0" fontId="10" fillId="5" borderId="11" xfId="0" applyFont="1" applyFill="1" applyBorder="1"/>
    <xf numFmtId="165" fontId="10" fillId="5" borderId="11" xfId="0" applyNumberFormat="1" applyFont="1" applyFill="1" applyBorder="1"/>
    <xf numFmtId="164" fontId="10" fillId="5" borderId="11" xfId="0" applyNumberFormat="1" applyFont="1" applyFill="1" applyBorder="1"/>
    <xf numFmtId="164" fontId="2" fillId="0" borderId="12" xfId="0" applyNumberFormat="1" applyFont="1" applyBorder="1" applyAlignment="1">
      <alignment horizontal="right"/>
    </xf>
    <xf numFmtId="0" fontId="10" fillId="0" borderId="0" xfId="0" applyFont="1"/>
    <xf numFmtId="0" fontId="2" fillId="0" borderId="13" xfId="0" applyFont="1" applyBorder="1"/>
    <xf numFmtId="0" fontId="2" fillId="0" borderId="14" xfId="0" applyFont="1" applyBorder="1"/>
    <xf numFmtId="0" fontId="5" fillId="0" borderId="15" xfId="0" applyFont="1" applyBorder="1"/>
    <xf numFmtId="164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5" borderId="17" xfId="0" applyFont="1" applyFill="1" applyBorder="1" applyAlignment="1">
      <alignment vertical="center"/>
    </xf>
    <xf numFmtId="165" fontId="2" fillId="5" borderId="17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164" fontId="2" fillId="5" borderId="17" xfId="0" applyNumberFormat="1" applyFont="1" applyFill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 wrapText="1"/>
    </xf>
    <xf numFmtId="164" fontId="2" fillId="5" borderId="18" xfId="0" applyNumberFormat="1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workbookViewId="0">
      <selection activeCell="A2" sqref="A2"/>
    </sheetView>
  </sheetViews>
  <sheetFormatPr baseColWidth="10" defaultColWidth="14.42578125" defaultRowHeight="15" customHeight="1" x14ac:dyDescent="0.25"/>
  <cols>
    <col min="1" max="1" width="30.28515625" customWidth="1"/>
    <col min="2" max="2" width="24.140625" customWidth="1"/>
    <col min="3" max="3" width="12.42578125" customWidth="1"/>
    <col min="4" max="4" width="19.28515625" customWidth="1"/>
    <col min="5" max="5" width="28.28515625" customWidth="1"/>
    <col min="6" max="6" width="17.5703125" customWidth="1"/>
    <col min="7" max="7" width="22.42578125" customWidth="1"/>
    <col min="8" max="26" width="10.7109375" customWidth="1"/>
  </cols>
  <sheetData>
    <row r="1" spans="1:26" ht="18.75" customHeight="1" x14ac:dyDescent="0.25">
      <c r="A1" s="1" t="s">
        <v>31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 x14ac:dyDescent="0.25">
      <c r="A4" s="6" t="s">
        <v>1</v>
      </c>
      <c r="B4" s="7"/>
      <c r="C4" s="8"/>
      <c r="D4" s="8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25" customHeight="1" x14ac:dyDescent="0.25">
      <c r="A5" s="10" t="s">
        <v>2</v>
      </c>
      <c r="B5" s="7"/>
      <c r="C5" s="8"/>
      <c r="D5" s="8"/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25" customHeight="1" x14ac:dyDescent="0.25">
      <c r="A6" s="11" t="s">
        <v>3</v>
      </c>
      <c r="B6" s="12">
        <v>15000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25" customHeight="1" x14ac:dyDescent="0.25">
      <c r="A7" s="11" t="s">
        <v>4</v>
      </c>
      <c r="B7" s="12">
        <f>B6*0.81</f>
        <v>12150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25" customHeight="1" x14ac:dyDescent="0.25">
      <c r="A8" s="13" t="s">
        <v>5</v>
      </c>
      <c r="B8" s="12">
        <f>G28+G39+G50+G61+G71+G81+G18</f>
        <v>0</v>
      </c>
      <c r="C8" s="3"/>
      <c r="D8" s="14" t="s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 x14ac:dyDescent="0.25">
      <c r="A10" s="15" t="s">
        <v>7</v>
      </c>
      <c r="B10" s="16"/>
      <c r="C10" s="16"/>
      <c r="D10" s="16"/>
      <c r="E10" s="1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9.5" customHeight="1" x14ac:dyDescent="0.3">
      <c r="A11" s="17" t="s">
        <v>8</v>
      </c>
      <c r="B11" s="18" t="s">
        <v>9</v>
      </c>
      <c r="C11" s="19"/>
      <c r="D11" s="19"/>
      <c r="E11" s="20"/>
      <c r="F11" s="20"/>
      <c r="G11" s="20"/>
      <c r="H11" s="19"/>
      <c r="I11" s="19"/>
      <c r="J11" s="1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21" t="s">
        <v>10</v>
      </c>
      <c r="B12" s="22" t="s">
        <v>11</v>
      </c>
      <c r="C12" s="22" t="s">
        <v>12</v>
      </c>
      <c r="D12" s="22" t="s">
        <v>13</v>
      </c>
      <c r="E12" s="22" t="s">
        <v>14</v>
      </c>
      <c r="F12" s="23" t="s">
        <v>15</v>
      </c>
      <c r="G12" s="23" t="s">
        <v>16</v>
      </c>
      <c r="H12" s="24"/>
      <c r="I12" s="24"/>
      <c r="J12" s="2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25">
        <f>1</f>
        <v>1</v>
      </c>
      <c r="B13" s="26"/>
      <c r="C13" s="27"/>
      <c r="D13" s="26"/>
      <c r="E13" s="26"/>
      <c r="F13" s="28"/>
      <c r="G13" s="29">
        <f>F13</f>
        <v>0</v>
      </c>
      <c r="H13" s="24"/>
      <c r="I13" s="24"/>
      <c r="J13" s="2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25">
        <f t="shared" ref="A14:A16" si="0">+A13+1</f>
        <v>2</v>
      </c>
      <c r="B14" s="26"/>
      <c r="C14" s="27"/>
      <c r="D14" s="26"/>
      <c r="E14" s="26"/>
      <c r="F14" s="28"/>
      <c r="G14" s="29">
        <f t="shared" ref="G14:G15" si="1">+F14</f>
        <v>0</v>
      </c>
      <c r="H14" s="24"/>
      <c r="I14" s="24"/>
      <c r="J14" s="2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25">
        <f t="shared" si="0"/>
        <v>3</v>
      </c>
      <c r="B15" s="26"/>
      <c r="C15" s="27"/>
      <c r="D15" s="26"/>
      <c r="E15" s="26"/>
      <c r="F15" s="28"/>
      <c r="G15" s="29">
        <f t="shared" si="1"/>
        <v>0</v>
      </c>
      <c r="H15" s="24"/>
      <c r="I15" s="24"/>
      <c r="J15" s="2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25">
        <f t="shared" si="0"/>
        <v>4</v>
      </c>
      <c r="B16" s="26"/>
      <c r="C16" s="27"/>
      <c r="D16" s="26"/>
      <c r="E16" s="26"/>
      <c r="F16" s="28"/>
      <c r="G16" s="29"/>
      <c r="H16" s="24"/>
      <c r="I16" s="24"/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0" t="s">
        <v>17</v>
      </c>
      <c r="B17" s="24"/>
      <c r="C17" s="24"/>
      <c r="D17" s="24"/>
      <c r="E17" s="31"/>
      <c r="F17" s="31"/>
      <c r="G17" s="31"/>
      <c r="H17" s="24"/>
      <c r="I17" s="24"/>
      <c r="J17" s="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24"/>
      <c r="B18" s="24"/>
      <c r="C18" s="24"/>
      <c r="D18" s="32"/>
      <c r="E18" s="33" t="s">
        <v>18</v>
      </c>
      <c r="F18" s="34">
        <f>SUM(F13:F17)</f>
        <v>0</v>
      </c>
      <c r="G18" s="34">
        <f>IF(SUM(G13:G17)&gt;B7*1,B7*1,SUM(G13:G17))</f>
        <v>0</v>
      </c>
      <c r="H18" s="24"/>
      <c r="I18" s="24"/>
      <c r="J18" s="2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3"/>
      <c r="C19" s="3"/>
      <c r="D19" s="3"/>
      <c r="E19" s="3"/>
      <c r="F19" s="35" t="s">
        <v>19</v>
      </c>
      <c r="G19" s="36">
        <f>B7*1-G18</f>
        <v>12150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6.25" customHeight="1" x14ac:dyDescent="0.25">
      <c r="A21" s="37" t="s">
        <v>20</v>
      </c>
      <c r="B21" s="38" t="s">
        <v>21</v>
      </c>
      <c r="C21" s="38"/>
      <c r="D21" s="38"/>
      <c r="E21" s="38"/>
      <c r="F21" s="38"/>
      <c r="G21" s="38"/>
      <c r="H21" s="38"/>
      <c r="I21" s="38"/>
      <c r="J21" s="3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7.75" customHeight="1" x14ac:dyDescent="0.25">
      <c r="A22" s="39" t="s">
        <v>10</v>
      </c>
      <c r="B22" s="3" t="s">
        <v>11</v>
      </c>
      <c r="C22" s="3" t="s">
        <v>12</v>
      </c>
      <c r="D22" s="3" t="s">
        <v>13</v>
      </c>
      <c r="E22" s="3" t="s">
        <v>14</v>
      </c>
      <c r="F22" s="40" t="s">
        <v>15</v>
      </c>
      <c r="G22" s="40" t="s">
        <v>16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25" customHeight="1" x14ac:dyDescent="0.25">
      <c r="A23" s="3">
        <f>A16+1</f>
        <v>5</v>
      </c>
      <c r="B23" s="41"/>
      <c r="C23" s="42"/>
      <c r="D23" s="41"/>
      <c r="E23" s="43"/>
      <c r="F23" s="44"/>
      <c r="G23" s="45">
        <f t="shared" ref="G23:G26" si="2">F23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25" customHeight="1" x14ac:dyDescent="0.25">
      <c r="A24" s="3">
        <f t="shared" ref="A24:A26" si="3">+A23+1</f>
        <v>6</v>
      </c>
      <c r="B24" s="41"/>
      <c r="C24" s="41"/>
      <c r="D24" s="41"/>
      <c r="E24" s="43"/>
      <c r="F24" s="44"/>
      <c r="G24" s="45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25" customHeight="1" x14ac:dyDescent="0.25">
      <c r="A25" s="3">
        <f t="shared" si="3"/>
        <v>7</v>
      </c>
      <c r="B25" s="41"/>
      <c r="C25" s="41"/>
      <c r="D25" s="41"/>
      <c r="E25" s="43"/>
      <c r="F25" s="44"/>
      <c r="G25" s="45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>
        <f t="shared" si="3"/>
        <v>8</v>
      </c>
      <c r="B26" s="41"/>
      <c r="C26" s="41"/>
      <c r="D26" s="41"/>
      <c r="E26" s="43"/>
      <c r="F26" s="44"/>
      <c r="G26" s="45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4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5" t="s">
        <v>18</v>
      </c>
      <c r="F28" s="36">
        <f>SUM(F23:F27)</f>
        <v>0</v>
      </c>
      <c r="G28" s="36">
        <f>IF(SUM(G23:G27)&gt;B7*0.6,B7*0.6,SUM(G23:G27))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5" t="s">
        <v>19</v>
      </c>
      <c r="G29" s="36">
        <f>B7*0.6-G28</f>
        <v>7290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9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7.75" customHeight="1" x14ac:dyDescent="0.25">
      <c r="A32" s="37" t="s">
        <v>22</v>
      </c>
      <c r="B32" s="38" t="s">
        <v>23</v>
      </c>
      <c r="C32" s="38"/>
      <c r="D32" s="38"/>
      <c r="E32" s="38"/>
      <c r="F32" s="38"/>
      <c r="G32" s="38"/>
      <c r="H32" s="38"/>
      <c r="I32" s="38"/>
      <c r="J32" s="3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7.75" customHeight="1" x14ac:dyDescent="0.25">
      <c r="A33" s="39" t="s">
        <v>10</v>
      </c>
      <c r="B33" s="3" t="s">
        <v>11</v>
      </c>
      <c r="C33" s="3" t="s">
        <v>12</v>
      </c>
      <c r="D33" s="3" t="s">
        <v>13</v>
      </c>
      <c r="E33" s="3" t="s">
        <v>14</v>
      </c>
      <c r="F33" s="40" t="s">
        <v>15</v>
      </c>
      <c r="G33" s="40" t="s">
        <v>16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0.25" customHeight="1" x14ac:dyDescent="0.25">
      <c r="A34" s="3">
        <f>+A26+1</f>
        <v>9</v>
      </c>
      <c r="B34" s="41"/>
      <c r="C34" s="42"/>
      <c r="D34" s="41"/>
      <c r="E34" s="43"/>
      <c r="F34" s="44"/>
      <c r="G34" s="4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0.25" customHeight="1" x14ac:dyDescent="0.25">
      <c r="A35" s="3">
        <f t="shared" ref="A35:A37" si="4">+A34+1</f>
        <v>10</v>
      </c>
      <c r="B35" s="41"/>
      <c r="C35" s="41"/>
      <c r="D35" s="41"/>
      <c r="E35" s="43"/>
      <c r="F35" s="44"/>
      <c r="G35" s="4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0.25" customHeight="1" x14ac:dyDescent="0.25">
      <c r="A36" s="3">
        <f t="shared" si="4"/>
        <v>11</v>
      </c>
      <c r="B36" s="41"/>
      <c r="C36" s="41"/>
      <c r="D36" s="41"/>
      <c r="E36" s="43"/>
      <c r="F36" s="44"/>
      <c r="G36" s="46">
        <f t="shared" ref="G36:G37" si="5">F36</f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>
        <f t="shared" si="4"/>
        <v>12</v>
      </c>
      <c r="B37" s="41"/>
      <c r="C37" s="41"/>
      <c r="D37" s="41"/>
      <c r="E37" s="43"/>
      <c r="F37" s="44"/>
      <c r="G37" s="46">
        <f t="shared" si="5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4" t="s">
        <v>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5" t="s">
        <v>18</v>
      </c>
      <c r="F39" s="36">
        <f>SUM(F34:F38)</f>
        <v>0</v>
      </c>
      <c r="G39" s="36">
        <f>IF(SUM(G34:G38)&gt;B7*0.5,B7*0.5,SUM(G34:G38))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5" t="s">
        <v>19</v>
      </c>
      <c r="G40" s="36">
        <f>$B$7*0.5-G39</f>
        <v>6075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9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58.5" customHeight="1" x14ac:dyDescent="0.25">
      <c r="A43" s="47" t="s">
        <v>24</v>
      </c>
      <c r="B43" s="38" t="s">
        <v>25</v>
      </c>
      <c r="C43" s="38"/>
      <c r="D43" s="38"/>
      <c r="E43" s="38"/>
      <c r="F43" s="38"/>
      <c r="G43" s="38"/>
      <c r="H43" s="38"/>
      <c r="I43" s="38"/>
      <c r="J43" s="3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6" customHeight="1" x14ac:dyDescent="0.25">
      <c r="A44" s="39" t="s">
        <v>10</v>
      </c>
      <c r="B44" s="3" t="s">
        <v>11</v>
      </c>
      <c r="C44" s="3" t="s">
        <v>12</v>
      </c>
      <c r="D44" s="3" t="s">
        <v>13</v>
      </c>
      <c r="E44" s="3" t="s">
        <v>14</v>
      </c>
      <c r="F44" s="40" t="s">
        <v>15</v>
      </c>
      <c r="G44" s="40" t="s">
        <v>16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 customHeight="1" x14ac:dyDescent="0.25">
      <c r="A45" s="3">
        <f>+A37+1</f>
        <v>13</v>
      </c>
      <c r="B45" s="41"/>
      <c r="C45" s="41"/>
      <c r="D45" s="41"/>
      <c r="E45" s="43"/>
      <c r="F45" s="44"/>
      <c r="G45" s="46">
        <f t="shared" ref="G45:G48" si="6">F45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0.25" customHeight="1" x14ac:dyDescent="0.25">
      <c r="A46" s="3">
        <f t="shared" ref="A46:A48" si="7">+A45+1</f>
        <v>14</v>
      </c>
      <c r="B46" s="41"/>
      <c r="C46" s="41"/>
      <c r="D46" s="41"/>
      <c r="E46" s="43"/>
      <c r="F46" s="44"/>
      <c r="G46" s="46">
        <f t="shared" si="6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0.25" customHeight="1" x14ac:dyDescent="0.25">
      <c r="A47" s="3">
        <f t="shared" si="7"/>
        <v>15</v>
      </c>
      <c r="B47" s="41"/>
      <c r="C47" s="41"/>
      <c r="D47" s="41"/>
      <c r="E47" s="43"/>
      <c r="F47" s="44"/>
      <c r="G47" s="46">
        <f t="shared" si="6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>
        <f t="shared" si="7"/>
        <v>16</v>
      </c>
      <c r="B48" s="41"/>
      <c r="C48" s="41"/>
      <c r="D48" s="41"/>
      <c r="E48" s="43"/>
      <c r="F48" s="44"/>
      <c r="G48" s="46">
        <f t="shared" si="6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4" t="s">
        <v>17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5" t="s">
        <v>18</v>
      </c>
      <c r="F50" s="36">
        <f>SUM(F45:F49)</f>
        <v>0</v>
      </c>
      <c r="G50" s="36">
        <f>IF(SUM(G45:G49)&gt;B7*0.3,B7*0.3,SUM(G45:G49))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5" t="s">
        <v>19</v>
      </c>
      <c r="G51" s="36">
        <f>$B$7*0.3-G50</f>
        <v>3645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7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 x14ac:dyDescent="0.25">
      <c r="A53" s="37" t="s">
        <v>26</v>
      </c>
      <c r="B53" s="38" t="s">
        <v>25</v>
      </c>
      <c r="C53" s="38"/>
      <c r="D53" s="38"/>
      <c r="E53" s="38"/>
      <c r="F53" s="38"/>
      <c r="G53" s="38"/>
      <c r="H53" s="38"/>
      <c r="I53" s="38"/>
      <c r="J53" s="3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0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2.25" customHeight="1" x14ac:dyDescent="0.25">
      <c r="A55" s="39" t="s">
        <v>10</v>
      </c>
      <c r="B55" s="3" t="s">
        <v>11</v>
      </c>
      <c r="C55" s="3" t="s">
        <v>12</v>
      </c>
      <c r="D55" s="3" t="s">
        <v>13</v>
      </c>
      <c r="E55" s="3" t="s">
        <v>14</v>
      </c>
      <c r="F55" s="40" t="s">
        <v>15</v>
      </c>
      <c r="G55" s="40" t="s">
        <v>16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25" customHeight="1" x14ac:dyDescent="0.25">
      <c r="A56" s="3">
        <f>+A48+1</f>
        <v>17</v>
      </c>
      <c r="B56" s="48"/>
      <c r="C56" s="48"/>
      <c r="D56" s="48"/>
      <c r="E56" s="49"/>
      <c r="F56" s="50"/>
      <c r="G56" s="51">
        <f t="shared" ref="G56:G59" si="8">F56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0.25" customHeight="1" x14ac:dyDescent="0.25">
      <c r="A57" s="3">
        <f t="shared" ref="A57:A59" si="9">+A56+1</f>
        <v>18</v>
      </c>
      <c r="B57" s="48"/>
      <c r="C57" s="48"/>
      <c r="D57" s="48"/>
      <c r="E57" s="49"/>
      <c r="F57" s="50"/>
      <c r="G57" s="51">
        <f t="shared" si="8"/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25" customHeight="1" x14ac:dyDescent="0.25">
      <c r="A58" s="3">
        <f t="shared" si="9"/>
        <v>19</v>
      </c>
      <c r="B58" s="48"/>
      <c r="C58" s="48"/>
      <c r="D58" s="48"/>
      <c r="E58" s="49"/>
      <c r="F58" s="50"/>
      <c r="G58" s="51">
        <f t="shared" si="8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>
        <f t="shared" si="9"/>
        <v>20</v>
      </c>
      <c r="B59" s="48"/>
      <c r="C59" s="48"/>
      <c r="D59" s="48"/>
      <c r="E59" s="49"/>
      <c r="F59" s="50"/>
      <c r="G59" s="51">
        <f t="shared" si="8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4" t="s">
        <v>17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5" t="s">
        <v>18</v>
      </c>
      <c r="F61" s="36">
        <f>SUM(F56:F60)</f>
        <v>0</v>
      </c>
      <c r="G61" s="36">
        <f>IF(SUM(G56:G60)&gt;B7*0.3,B7*0.3,SUM(G56:G60))</f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x14ac:dyDescent="0.25">
      <c r="A62" s="3"/>
      <c r="B62" s="3"/>
      <c r="C62" s="3"/>
      <c r="D62" s="3"/>
      <c r="E62" s="3"/>
      <c r="F62" s="35" t="s">
        <v>19</v>
      </c>
      <c r="G62" s="36">
        <f>$B$7*0.3-G61</f>
        <v>3645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0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8" customHeight="1" x14ac:dyDescent="0.25">
      <c r="A64" s="47" t="s">
        <v>27</v>
      </c>
      <c r="B64" s="38" t="s">
        <v>28</v>
      </c>
      <c r="C64" s="38"/>
      <c r="D64" s="38"/>
      <c r="E64" s="38"/>
      <c r="F64" s="38"/>
      <c r="G64" s="38"/>
      <c r="H64" s="38"/>
      <c r="I64" s="38"/>
      <c r="J64" s="3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 x14ac:dyDescent="0.25">
      <c r="A65" s="39" t="s">
        <v>10</v>
      </c>
      <c r="B65" s="3" t="s">
        <v>11</v>
      </c>
      <c r="C65" s="3" t="s">
        <v>12</v>
      </c>
      <c r="D65" s="3" t="s">
        <v>13</v>
      </c>
      <c r="E65" s="3" t="s">
        <v>14</v>
      </c>
      <c r="F65" s="40" t="s">
        <v>15</v>
      </c>
      <c r="G65" s="40" t="s">
        <v>16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0.25" customHeight="1" x14ac:dyDescent="0.25">
      <c r="A66" s="3">
        <f>+A59+1</f>
        <v>21</v>
      </c>
      <c r="B66" s="41"/>
      <c r="C66" s="41"/>
      <c r="D66" s="41"/>
      <c r="E66" s="41"/>
      <c r="F66" s="44"/>
      <c r="G66" s="46">
        <f>F66</f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0.25" customHeight="1" x14ac:dyDescent="0.25">
      <c r="A67" s="3">
        <f t="shared" ref="A67:A69" si="10">+A66+1</f>
        <v>22</v>
      </c>
      <c r="B67" s="41"/>
      <c r="C67" s="41"/>
      <c r="D67" s="41"/>
      <c r="E67" s="41"/>
      <c r="F67" s="44"/>
      <c r="G67" s="46">
        <f t="shared" ref="G67:G69" si="11">+F67</f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0.25" customHeight="1" x14ac:dyDescent="0.25">
      <c r="A68" s="3">
        <f t="shared" si="10"/>
        <v>23</v>
      </c>
      <c r="B68" s="41"/>
      <c r="C68" s="41"/>
      <c r="D68" s="41"/>
      <c r="E68" s="41"/>
      <c r="F68" s="44"/>
      <c r="G68" s="46">
        <f t="shared" si="11"/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0.25" customHeight="1" x14ac:dyDescent="0.25">
      <c r="A69" s="3">
        <f t="shared" si="10"/>
        <v>24</v>
      </c>
      <c r="B69" s="41"/>
      <c r="C69" s="41"/>
      <c r="D69" s="41"/>
      <c r="E69" s="41"/>
      <c r="F69" s="44"/>
      <c r="G69" s="46">
        <f t="shared" si="11"/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4" t="s">
        <v>17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5" t="s">
        <v>18</v>
      </c>
      <c r="F71" s="36">
        <f>SUM(F66:F70)</f>
        <v>0</v>
      </c>
      <c r="G71" s="36">
        <f>IF(SUM(G66:G70)&gt;B7*0.5,B7*0.5,SUM(G66:G70))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5" t="s">
        <v>19</v>
      </c>
      <c r="G72" s="36">
        <f>$B$7*0.5-G71</f>
        <v>6075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63" customHeight="1" x14ac:dyDescent="0.3">
      <c r="A74" s="17" t="s">
        <v>29</v>
      </c>
      <c r="B74" s="38" t="s">
        <v>30</v>
      </c>
      <c r="C74" s="19"/>
      <c r="D74" s="19"/>
      <c r="E74" s="20"/>
      <c r="F74" s="20"/>
      <c r="G74" s="20"/>
      <c r="H74" s="19"/>
      <c r="I74" s="19"/>
      <c r="J74" s="1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1.5" customHeight="1" x14ac:dyDescent="0.25">
      <c r="A75" s="21" t="s">
        <v>10</v>
      </c>
      <c r="B75" s="22" t="s">
        <v>11</v>
      </c>
      <c r="C75" s="22" t="s">
        <v>12</v>
      </c>
      <c r="D75" s="22" t="s">
        <v>13</v>
      </c>
      <c r="E75" s="22" t="s">
        <v>14</v>
      </c>
      <c r="F75" s="23" t="s">
        <v>15</v>
      </c>
      <c r="G75" s="23" t="s">
        <v>16</v>
      </c>
      <c r="H75" s="24"/>
      <c r="I75" s="24"/>
      <c r="J75" s="2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0.25" customHeight="1" x14ac:dyDescent="0.25">
      <c r="A76" s="25">
        <f>+A68+1</f>
        <v>24</v>
      </c>
      <c r="B76" s="26"/>
      <c r="C76" s="26"/>
      <c r="D76" s="26"/>
      <c r="E76" s="26"/>
      <c r="F76" s="28"/>
      <c r="G76" s="29">
        <f>F76</f>
        <v>0</v>
      </c>
      <c r="H76" s="24"/>
      <c r="I76" s="24"/>
      <c r="J76" s="2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0.25" customHeight="1" x14ac:dyDescent="0.25">
      <c r="A77" s="25">
        <f t="shared" ref="A77:A79" si="12">+A76+1</f>
        <v>25</v>
      </c>
      <c r="B77" s="26"/>
      <c r="C77" s="26"/>
      <c r="D77" s="26"/>
      <c r="E77" s="26"/>
      <c r="F77" s="28"/>
      <c r="G77" s="29">
        <f t="shared" ref="G77:G79" si="13">+F77</f>
        <v>0</v>
      </c>
      <c r="H77" s="24"/>
      <c r="I77" s="24"/>
      <c r="J77" s="2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0.25" customHeight="1" x14ac:dyDescent="0.25">
      <c r="A78" s="25">
        <f t="shared" si="12"/>
        <v>26</v>
      </c>
      <c r="B78" s="26"/>
      <c r="C78" s="26"/>
      <c r="D78" s="26"/>
      <c r="E78" s="26"/>
      <c r="F78" s="28"/>
      <c r="G78" s="29">
        <f t="shared" si="13"/>
        <v>0</v>
      </c>
      <c r="H78" s="24"/>
      <c r="I78" s="24"/>
      <c r="J78" s="2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0.25" customHeight="1" x14ac:dyDescent="0.25">
      <c r="A79" s="25">
        <f t="shared" si="12"/>
        <v>27</v>
      </c>
      <c r="B79" s="26"/>
      <c r="C79" s="26"/>
      <c r="D79" s="26"/>
      <c r="E79" s="26"/>
      <c r="F79" s="28"/>
      <c r="G79" s="29">
        <f t="shared" si="13"/>
        <v>0</v>
      </c>
      <c r="H79" s="24"/>
      <c r="I79" s="24"/>
      <c r="J79" s="2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0.25" customHeight="1" x14ac:dyDescent="0.25">
      <c r="A80" s="30" t="s">
        <v>17</v>
      </c>
      <c r="B80" s="24"/>
      <c r="C80" s="24"/>
      <c r="D80" s="24"/>
      <c r="E80" s="31"/>
      <c r="F80" s="31"/>
      <c r="G80" s="31"/>
      <c r="H80" s="24"/>
      <c r="I80" s="24"/>
      <c r="J80" s="2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24"/>
      <c r="B81" s="24"/>
      <c r="C81" s="24"/>
      <c r="D81" s="32"/>
      <c r="E81" s="33" t="s">
        <v>18</v>
      </c>
      <c r="F81" s="34">
        <f>SUM(F76:F80)</f>
        <v>0</v>
      </c>
      <c r="G81" s="34">
        <f>IF(SUM(G76:G80)&gt;B7*0.5,B7*0.5,SUM(G76:G80))</f>
        <v>0</v>
      </c>
      <c r="H81" s="24"/>
      <c r="I81" s="24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5" t="s">
        <v>19</v>
      </c>
      <c r="G82" s="34">
        <f>$B$7*0.5-G81</f>
        <v>6075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1:26" ht="15.75" customHeight="1" x14ac:dyDescent="0.25"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1:26" ht="15.75" customHeight="1" x14ac:dyDescent="0.25"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1:26" ht="15.75" customHeight="1" x14ac:dyDescent="0.25"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1:26" ht="15.75" customHeight="1" x14ac:dyDescent="0.25"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1:26" ht="15.75" customHeight="1" x14ac:dyDescent="0.25"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1:26" ht="15.75" customHeight="1" x14ac:dyDescent="0.25"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1:26" ht="15.75" customHeight="1" x14ac:dyDescent="0.25"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conditionalFormatting sqref="B8">
    <cfRule type="cellIs" dxfId="3" priority="1" operator="equal">
      <formula>$B$7</formula>
    </cfRule>
    <cfRule type="cellIs" dxfId="2" priority="2" operator="greaterThan">
      <formula>$B$7</formula>
    </cfRule>
    <cfRule type="cellIs" dxfId="1" priority="3" operator="between">
      <formula>" € -   "</formula>
      <formula>" € -   "</formula>
    </cfRule>
    <cfRule type="cellIs" dxfId="0" priority="4" operator="lessThan">
      <formula>$B$7</formula>
    </cfRule>
  </conditionalFormatting>
  <dataValidations count="1">
    <dataValidation type="date" allowBlank="1" showInputMessage="1" showErrorMessage="1" prompt="Fecha errónea - La factura debe tener fecha entre el 20/12/2022 al 19/12/2023" sqref="C76:C79 C13:C16 C23:C26 C34:C37 C45:C48 C56:C59 C66:C69" xr:uid="{00000000-0002-0000-0000-000000000000}">
      <formula1>44915</formula1>
      <formula2>45279</formula2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Compluemprende</dc:creator>
  <cp:lastModifiedBy>ANA ISABEL FERRER MANJON</cp:lastModifiedBy>
  <dcterms:created xsi:type="dcterms:W3CDTF">2021-01-12T08:47:17Z</dcterms:created>
  <dcterms:modified xsi:type="dcterms:W3CDTF">2024-04-23T10:26:09Z</dcterms:modified>
</cp:coreProperties>
</file>