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60" yWindow="2220" windowWidth="27320" windowHeight="14280" tabRatio="901" activeTab="0"/>
  </bookViews>
  <sheets>
    <sheet name="CIE" sheetId="1" r:id="rId1"/>
    <sheet name="DIAGRAMA CIE" sheetId="2" r:id="rId2"/>
    <sheet name="funciones tric" sheetId="3" r:id="rId3"/>
    <sheet name="func. P.O." sheetId="4" r:id="rId4"/>
    <sheet name="ILUMINANTE" sheetId="5" r:id="rId5"/>
    <sheet name="produc. tric" sheetId="6" r:id="rId6"/>
    <sheet name="produc. P.O." sheetId="7" r:id="rId7"/>
    <sheet name="D65, A,B,C" sheetId="8" r:id="rId8"/>
    <sheet name="Gráficos D65, A,B,C" sheetId="9" r:id="rId9"/>
  </sheets>
  <definedNames/>
  <calcPr fullCalcOnLoad="1"/>
</workbook>
</file>

<file path=xl/sharedStrings.xml><?xml version="1.0" encoding="utf-8"?>
<sst xmlns="http://schemas.openxmlformats.org/spreadsheetml/2006/main" count="95" uniqueCount="60">
  <si>
    <t>Nanómetros</t>
  </si>
  <si>
    <t>x</t>
  </si>
  <si>
    <t>y</t>
  </si>
  <si>
    <t>z</t>
  </si>
  <si>
    <t>SUMA</t>
  </si>
  <si>
    <t>0.4 * y</t>
  </si>
  <si>
    <t>0.4 * z</t>
  </si>
  <si>
    <t>[Y-B]</t>
  </si>
  <si>
    <t>[R-G]</t>
  </si>
  <si>
    <t>[W-Bl]</t>
  </si>
  <si>
    <t>Iluminante (I)</t>
  </si>
  <si>
    <r>
      <t>I</t>
    </r>
    <r>
      <rPr>
        <sz val="10"/>
        <color indexed="12"/>
        <rFont val="Arial"/>
        <family val="2"/>
      </rPr>
      <t>*</t>
    </r>
    <r>
      <rPr>
        <sz val="10"/>
        <color indexed="10"/>
        <rFont val="Arial"/>
        <family val="2"/>
      </rPr>
      <t>x</t>
    </r>
  </si>
  <si>
    <r>
      <t>I</t>
    </r>
    <r>
      <rPr>
        <sz val="10"/>
        <color indexed="12"/>
        <rFont val="Arial"/>
        <family val="2"/>
      </rPr>
      <t>*</t>
    </r>
    <r>
      <rPr>
        <sz val="10"/>
        <color indexed="11"/>
        <rFont val="Arial"/>
        <family val="2"/>
      </rPr>
      <t>y</t>
    </r>
  </si>
  <si>
    <t>COORD x</t>
  </si>
  <si>
    <t>COORD y</t>
  </si>
  <si>
    <t>COORD z</t>
  </si>
  <si>
    <t>COORD SUM</t>
  </si>
  <si>
    <t>k</t>
  </si>
  <si>
    <r>
      <t>I</t>
    </r>
    <r>
      <rPr>
        <sz val="10"/>
        <color indexed="12"/>
        <rFont val="Arial"/>
        <family val="2"/>
      </rPr>
      <t>*z</t>
    </r>
  </si>
  <si>
    <r>
      <t>[</t>
    </r>
    <r>
      <rPr>
        <sz val="10"/>
        <color indexed="13"/>
        <rFont val="Arial"/>
        <family val="2"/>
      </rPr>
      <t>Y</t>
    </r>
    <r>
      <rPr>
        <sz val="10"/>
        <rFont val="Arial"/>
        <family val="0"/>
      </rPr>
      <t>-</t>
    </r>
    <r>
      <rPr>
        <sz val="10"/>
        <color indexed="48"/>
        <rFont val="Arial"/>
        <family val="2"/>
      </rPr>
      <t>B</t>
    </r>
    <r>
      <rPr>
        <sz val="10"/>
        <rFont val="Arial"/>
        <family val="0"/>
      </rPr>
      <t>]</t>
    </r>
  </si>
  <si>
    <r>
      <t>[</t>
    </r>
    <r>
      <rPr>
        <sz val="10"/>
        <color indexed="10"/>
        <rFont val="Arial"/>
        <family val="2"/>
      </rPr>
      <t>R</t>
    </r>
    <r>
      <rPr>
        <sz val="10"/>
        <rFont val="Arial"/>
        <family val="0"/>
      </rPr>
      <t>-</t>
    </r>
    <r>
      <rPr>
        <sz val="10"/>
        <color indexed="57"/>
        <rFont val="Arial"/>
        <family val="2"/>
      </rPr>
      <t>G</t>
    </r>
    <r>
      <rPr>
        <sz val="10"/>
        <rFont val="Arial"/>
        <family val="0"/>
      </rPr>
      <t>]</t>
    </r>
  </si>
  <si>
    <r>
      <t>[</t>
    </r>
    <r>
      <rPr>
        <sz val="10"/>
        <color indexed="9"/>
        <rFont val="Arial"/>
        <family val="2"/>
      </rPr>
      <t>W</t>
    </r>
    <r>
      <rPr>
        <sz val="10"/>
        <rFont val="Arial"/>
        <family val="0"/>
      </rPr>
      <t>-Bl]</t>
    </r>
  </si>
  <si>
    <r>
      <t xml:space="preserve">                         </t>
    </r>
    <r>
      <rPr>
        <b/>
        <sz val="8"/>
        <rFont val="Arial"/>
        <family val="2"/>
      </rPr>
      <t xml:space="preserve">   Coordenadas de cromaticidad</t>
    </r>
  </si>
  <si>
    <r>
      <t xml:space="preserve">      </t>
    </r>
    <r>
      <rPr>
        <b/>
        <sz val="8"/>
        <rFont val="Arial"/>
        <family val="2"/>
      </rPr>
      <t xml:space="preserve"> Respuesta cromática</t>
    </r>
  </si>
  <si>
    <r>
      <t>[</t>
    </r>
    <r>
      <rPr>
        <sz val="10"/>
        <color indexed="13"/>
        <rFont val="Arial"/>
        <family val="2"/>
      </rPr>
      <t>Y</t>
    </r>
    <r>
      <rPr>
        <sz val="10"/>
        <rFont val="Arial"/>
        <family val="0"/>
      </rPr>
      <t>-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>]</t>
    </r>
  </si>
  <si>
    <r>
      <t>[</t>
    </r>
    <r>
      <rPr>
        <sz val="10"/>
        <color indexed="10"/>
        <rFont val="Arial"/>
        <family val="2"/>
      </rPr>
      <t>R</t>
    </r>
    <r>
      <rPr>
        <sz val="10"/>
        <rFont val="Arial"/>
        <family val="0"/>
      </rPr>
      <t>-</t>
    </r>
    <r>
      <rPr>
        <sz val="10"/>
        <color indexed="11"/>
        <rFont val="Arial"/>
        <family val="2"/>
      </rPr>
      <t>G</t>
    </r>
    <r>
      <rPr>
        <sz val="10"/>
        <rFont val="Arial"/>
        <family val="0"/>
      </rPr>
      <t>]</t>
    </r>
  </si>
  <si>
    <t>D65</t>
  </si>
  <si>
    <t>A</t>
  </si>
  <si>
    <t>B</t>
  </si>
  <si>
    <t>C</t>
  </si>
  <si>
    <t>Y</t>
  </si>
  <si>
    <t>R</t>
  </si>
  <si>
    <t>G</t>
  </si>
  <si>
    <t>Porcentaje</t>
  </si>
  <si>
    <t>Resp. Crom.</t>
  </si>
  <si>
    <t>Leo Hurvich</t>
  </si>
  <si>
    <t>pp. 79-82</t>
  </si>
  <si>
    <r>
      <rPr>
        <sz val="10"/>
        <color indexed="12"/>
        <rFont val="Arial"/>
        <family val="2"/>
      </rPr>
      <t>E*</t>
    </r>
    <r>
      <rPr>
        <sz val="10"/>
        <color indexed="10"/>
        <rFont val="Arial"/>
        <family val="2"/>
      </rPr>
      <t>x</t>
    </r>
  </si>
  <si>
    <r>
      <rPr>
        <sz val="10"/>
        <color indexed="12"/>
        <rFont val="Arial"/>
        <family val="2"/>
      </rPr>
      <t>E*</t>
    </r>
    <r>
      <rPr>
        <sz val="10"/>
        <color indexed="11"/>
        <rFont val="Arial"/>
        <family val="2"/>
      </rPr>
      <t>y</t>
    </r>
  </si>
  <si>
    <t>E*z</t>
  </si>
  <si>
    <r>
      <t>E*</t>
    </r>
    <r>
      <rPr>
        <sz val="10"/>
        <color indexed="12"/>
        <rFont val="Arial"/>
        <family val="2"/>
      </rPr>
      <t>[Y-B]</t>
    </r>
  </si>
  <si>
    <r>
      <t>E*</t>
    </r>
    <r>
      <rPr>
        <sz val="10"/>
        <color indexed="12"/>
        <rFont val="Arial"/>
        <family val="2"/>
      </rPr>
      <t>[R-G]</t>
    </r>
  </si>
  <si>
    <r>
      <t>E*</t>
    </r>
    <r>
      <rPr>
        <sz val="10"/>
        <color indexed="12"/>
        <rFont val="Arial"/>
        <family val="2"/>
      </rPr>
      <t>[W-Bl]</t>
    </r>
  </si>
  <si>
    <t>k*E*x</t>
  </si>
  <si>
    <t>k*E*y</t>
  </si>
  <si>
    <t>k*E*z</t>
  </si>
  <si>
    <t>Wavelength</t>
  </si>
  <si>
    <t>Power (P)</t>
  </si>
  <si>
    <t>Reflectance (rho)</t>
  </si>
  <si>
    <t>Energy (E)</t>
  </si>
  <si>
    <t>Dr. Ignacio Serrano Pedraza</t>
  </si>
  <si>
    <t>iserrano@ucm.es</t>
  </si>
  <si>
    <t>SUM</t>
  </si>
  <si>
    <t xml:space="preserve">                                                 TRIESTÍMULUS VALUES</t>
  </si>
  <si>
    <t xml:space="preserve">                  Chromaticity coordinates</t>
  </si>
  <si>
    <t>Normalization constant CIE</t>
  </si>
  <si>
    <t>SATURATION</t>
  </si>
  <si>
    <t>Percentage</t>
  </si>
  <si>
    <t>Crom. Response</t>
  </si>
  <si>
    <t>Change the numbers only in columns B &amp; C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</si>
</sst>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a&quot;_);\(#,##0\ &quot;pta&quot;\)"/>
    <numFmt numFmtId="181" formatCode="#,##0\ &quot;pta&quot;_);[Red]\(#,##0\ &quot;pta&quot;\)"/>
    <numFmt numFmtId="182" formatCode="#,##0.00\ &quot;pta&quot;_);\(#,##0.00\ &quot;pta&quot;\)"/>
    <numFmt numFmtId="183" formatCode="#,##0.00\ &quot;pta&quot;_);[Red]\(#,##0.00\ &quot;pta&quot;\)"/>
    <numFmt numFmtId="184" formatCode="_ * #,##0_)\ &quot;pta&quot;_ ;_ * \(#,##0\)\ &quot;pta&quot;_ ;_ * &quot;-&quot;_)\ &quot;pta&quot;_ ;_ @_ "/>
    <numFmt numFmtId="185" formatCode="_ * #,##0_)\ _p_t_a_ ;_ * \(#,##0\)\ _p_t_a_ ;_ * &quot;-&quot;_)\ _p_t_a_ ;_ @_ "/>
    <numFmt numFmtId="186" formatCode="_ * #,##0.00_)\ &quot;pta&quot;_ ;_ * \(#,##0.00\)\ &quot;pta&quot;_ ;_ * &quot;-&quot;??_)\ &quot;pta&quot;_ ;_ @_ "/>
    <numFmt numFmtId="187" formatCode="_ * #,##0.00_)\ _p_t_a_ ;_ * \(#,##0.00\)\ _p_t_a_ ;_ * &quot;-&quot;??_)\ _p_t_a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0000;[Red]0.00000"/>
    <numFmt numFmtId="203" formatCode="0.0000"/>
    <numFmt numFmtId="204" formatCode="0.00000"/>
    <numFmt numFmtId="205" formatCode="0.000000"/>
    <numFmt numFmtId="206" formatCode="0.00000%"/>
    <numFmt numFmtId="207" formatCode="0.0000%"/>
    <numFmt numFmtId="208" formatCode="00,000"/>
  </numFmts>
  <fonts count="83">
    <font>
      <sz val="10"/>
      <name val="Arial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0"/>
      <color indexed="30"/>
      <name val="Arial"/>
      <family val="2"/>
    </font>
    <font>
      <u val="single"/>
      <sz val="10"/>
      <color indexed="39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4.75"/>
      <color indexed="8"/>
      <name val="Arial"/>
      <family val="2"/>
    </font>
    <font>
      <b/>
      <sz val="4.75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4.25"/>
      <color indexed="8"/>
      <name val="Arial"/>
      <family val="2"/>
    </font>
    <font>
      <sz val="16.5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15"/>
      <color indexed="8"/>
      <name val="Arial"/>
      <family val="2"/>
    </font>
    <font>
      <sz val="16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5.75"/>
      <color indexed="8"/>
      <name val="Arial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sz val="6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0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2" fontId="0" fillId="0" borderId="0" xfId="0" applyNumberFormat="1" applyAlignment="1">
      <alignment horizontal="center"/>
    </xf>
    <xf numFmtId="20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18" xfId="0" applyFill="1" applyBorder="1" applyAlignment="1">
      <alignment horizontal="center"/>
    </xf>
    <xf numFmtId="204" fontId="0" fillId="33" borderId="18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205" fontId="0" fillId="33" borderId="18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8" xfId="0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206" fontId="0" fillId="0" borderId="18" xfId="0" applyNumberFormat="1" applyBorder="1" applyAlignment="1">
      <alignment horizontal="center"/>
    </xf>
    <xf numFmtId="206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10" fontId="6" fillId="0" borderId="11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20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52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CIE 1931 COLOR SPACE</a:t>
            </a:r>
          </a:p>
        </c:rich>
      </c:tx>
      <c:layout>
        <c:manualLayout>
          <c:xMode val="factor"/>
          <c:yMode val="factor"/>
          <c:x val="0.010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75"/>
          <c:w val="0.9482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v>Locus espectral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(CIE!$T$2:$T$82,CIE!$I$94:$I$95)</c:f>
              <c:numCache/>
            </c:numRef>
          </c:xVal>
          <c:yVal>
            <c:numRef>
              <c:f>CIE!$U$2:$U$82</c:f>
              <c:numCache/>
            </c:numRef>
          </c:yVal>
          <c:smooth val="1"/>
        </c:ser>
        <c:ser>
          <c:idx val="2"/>
          <c:order val="1"/>
          <c:tx>
            <c:v>Punto acromático(0.33,0.33)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CIE!$G$88</c:f>
              <c:numCache/>
            </c:numRef>
          </c:xVal>
          <c:yVal>
            <c:numRef>
              <c:f>CIE!$G$89</c:f>
              <c:numCache/>
            </c:numRef>
          </c:yVal>
          <c:smooth val="1"/>
        </c:ser>
        <c:ser>
          <c:idx val="1"/>
          <c:order val="2"/>
          <c:tx>
            <c:v>Iluminante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CIE!$I$93</c:f>
              <c:numCache/>
            </c:numRef>
          </c:xVal>
          <c:yVal>
            <c:numRef>
              <c:f>CIE!$J$93</c:f>
              <c:numCache/>
            </c:numRef>
          </c:yVal>
          <c:smooth val="1"/>
        </c:ser>
        <c:ser>
          <c:idx val="3"/>
          <c:order val="3"/>
          <c:tx>
            <c:v>Colores no espectrales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CIE!$I$94:$J$94</c:f>
              <c:numCache/>
            </c:numRef>
          </c:xVal>
          <c:yVal>
            <c:numRef>
              <c:f>CIE!$I$95:$J$95</c:f>
              <c:numCache/>
            </c:numRef>
          </c:yVal>
          <c:smooth val="1"/>
        </c:ser>
        <c:axId val="5429425"/>
        <c:axId val="64715234"/>
      </c:scatterChart>
      <c:valAx>
        <c:axId val="5429425"/>
        <c:scaling>
          <c:orientation val="minMax"/>
          <c:max val="0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5234"/>
        <c:crosses val="autoZero"/>
        <c:crossBetween val="midCat"/>
        <c:dispUnits/>
        <c:majorUnit val="0.1"/>
        <c:minorUnit val="0.1"/>
      </c:valAx>
      <c:valAx>
        <c:axId val="6471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Iluminante multiplicado por FEAIC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25"/>
          <c:w val="0.969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CIE!$H$2:$H$82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0.25215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0.003185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0.268708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1.00909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0.2835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0.0114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</c:v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CIE!$I$2:$I$82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0.028499999999999998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0.20995000000000003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0.6169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0.5994499999999999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0.107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0.0041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0.006790000000000001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1.329075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0.1768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0.0053939999999999995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0.00076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33803219"/>
        <c:axId val="45744996"/>
      </c:scatterChart>
      <c:valAx>
        <c:axId val="33803219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996"/>
        <c:crosses val="autoZero"/>
        <c:crossBetween val="midCat"/>
        <c:dispUnits/>
        <c:majorUnit val="50"/>
      </c:valAx>
      <c:valAx>
        <c:axId val="457449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03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Iluminante multiplicado por las FRC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775"/>
          <c:w val="0.9682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v>[Y-B]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CIE!$K$2:$K$82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-0.0027000000000000006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-0.52023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0.013260000000000001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0.24460240000000003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0.23947600000000002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0.042800000000000005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0.0016400000000000002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[R-G]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CIE!$L$2:$L$82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0.0013900000000000002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0.22365000000000002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-0.206765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-0.348192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0.40964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0.1765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0.0073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[W-Bl]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CIE!$M$2:$M$82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0.028499999999999998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0.20995000000000003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0.6169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0.5994499999999999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0.107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0.0041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6912293"/>
        <c:axId val="43633942"/>
      </c:scatterChart>
      <c:valAx>
        <c:axId val="26912293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3942"/>
        <c:crosses val="autoZero"/>
        <c:crossBetween val="midCat"/>
        <c:dispUnits/>
        <c:majorUnit val="50"/>
      </c:valAx>
      <c:valAx>
        <c:axId val="43633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2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espectral de los iluminantes CIE: D65, A, B y 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725"/>
          <c:w val="0.85875"/>
          <c:h val="0.891"/>
        </c:manualLayout>
      </c:layout>
      <c:scatterChart>
        <c:scatterStyle val="smoothMarker"/>
        <c:varyColors val="0"/>
        <c:ser>
          <c:idx val="0"/>
          <c:order val="0"/>
          <c:tx>
            <c:v>D65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'D65, A,B,C'!$A$2:$A$82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'D65, A,B,C'!$B$2:$B$82</c:f>
              <c:numCache>
                <c:ptCount val="81"/>
                <c:pt idx="0">
                  <c:v>50</c:v>
                </c:pt>
                <c:pt idx="1">
                  <c:v>52.3</c:v>
                </c:pt>
                <c:pt idx="2">
                  <c:v>54.6</c:v>
                </c:pt>
                <c:pt idx="3">
                  <c:v>68.7</c:v>
                </c:pt>
                <c:pt idx="4">
                  <c:v>82.8</c:v>
                </c:pt>
                <c:pt idx="5">
                  <c:v>87.1</c:v>
                </c:pt>
                <c:pt idx="6">
                  <c:v>91.5</c:v>
                </c:pt>
                <c:pt idx="7">
                  <c:v>92.5</c:v>
                </c:pt>
                <c:pt idx="8">
                  <c:v>93.4</c:v>
                </c:pt>
                <c:pt idx="9">
                  <c:v>90.1</c:v>
                </c:pt>
                <c:pt idx="10">
                  <c:v>86.7</c:v>
                </c:pt>
                <c:pt idx="11">
                  <c:v>95.8</c:v>
                </c:pt>
                <c:pt idx="12">
                  <c:v>104.9</c:v>
                </c:pt>
                <c:pt idx="13">
                  <c:v>110.9</c:v>
                </c:pt>
                <c:pt idx="14">
                  <c:v>117</c:v>
                </c:pt>
                <c:pt idx="15">
                  <c:v>117.4</c:v>
                </c:pt>
                <c:pt idx="16">
                  <c:v>117.8</c:v>
                </c:pt>
                <c:pt idx="17">
                  <c:v>116.3</c:v>
                </c:pt>
                <c:pt idx="18">
                  <c:v>114.9</c:v>
                </c:pt>
                <c:pt idx="19">
                  <c:v>115.4</c:v>
                </c:pt>
                <c:pt idx="20">
                  <c:v>115.9</c:v>
                </c:pt>
                <c:pt idx="21">
                  <c:v>112.4</c:v>
                </c:pt>
                <c:pt idx="22">
                  <c:v>108.8</c:v>
                </c:pt>
                <c:pt idx="23">
                  <c:v>109.1</c:v>
                </c:pt>
                <c:pt idx="24">
                  <c:v>109.4</c:v>
                </c:pt>
                <c:pt idx="25">
                  <c:v>108.6</c:v>
                </c:pt>
                <c:pt idx="26">
                  <c:v>107.8</c:v>
                </c:pt>
                <c:pt idx="27">
                  <c:v>106.3</c:v>
                </c:pt>
                <c:pt idx="28">
                  <c:v>104.8</c:v>
                </c:pt>
                <c:pt idx="29">
                  <c:v>106.2</c:v>
                </c:pt>
                <c:pt idx="30">
                  <c:v>107.7</c:v>
                </c:pt>
                <c:pt idx="31">
                  <c:v>106</c:v>
                </c:pt>
                <c:pt idx="32">
                  <c:v>104.4</c:v>
                </c:pt>
                <c:pt idx="33">
                  <c:v>104.2</c:v>
                </c:pt>
                <c:pt idx="34">
                  <c:v>104</c:v>
                </c:pt>
                <c:pt idx="35">
                  <c:v>102</c:v>
                </c:pt>
                <c:pt idx="36">
                  <c:v>100</c:v>
                </c:pt>
                <c:pt idx="37">
                  <c:v>98.2</c:v>
                </c:pt>
                <c:pt idx="38">
                  <c:v>96.3</c:v>
                </c:pt>
                <c:pt idx="39">
                  <c:v>96.1</c:v>
                </c:pt>
                <c:pt idx="40">
                  <c:v>95.8</c:v>
                </c:pt>
                <c:pt idx="41">
                  <c:v>92.2</c:v>
                </c:pt>
                <c:pt idx="42">
                  <c:v>88.7</c:v>
                </c:pt>
                <c:pt idx="43">
                  <c:v>89.3</c:v>
                </c:pt>
                <c:pt idx="44">
                  <c:v>90</c:v>
                </c:pt>
                <c:pt idx="45">
                  <c:v>89.8</c:v>
                </c:pt>
                <c:pt idx="46">
                  <c:v>89.6</c:v>
                </c:pt>
                <c:pt idx="47">
                  <c:v>88.6</c:v>
                </c:pt>
                <c:pt idx="48">
                  <c:v>87.7</c:v>
                </c:pt>
                <c:pt idx="49">
                  <c:v>85.5</c:v>
                </c:pt>
                <c:pt idx="50">
                  <c:v>83.3</c:v>
                </c:pt>
                <c:pt idx="51">
                  <c:v>83.5</c:v>
                </c:pt>
                <c:pt idx="52">
                  <c:v>83.7</c:v>
                </c:pt>
                <c:pt idx="53">
                  <c:v>81.9</c:v>
                </c:pt>
                <c:pt idx="54">
                  <c:v>80</c:v>
                </c:pt>
                <c:pt idx="55">
                  <c:v>80.1</c:v>
                </c:pt>
                <c:pt idx="56">
                  <c:v>80.2</c:v>
                </c:pt>
                <c:pt idx="57">
                  <c:v>81.2</c:v>
                </c:pt>
                <c:pt idx="58">
                  <c:v>82.3</c:v>
                </c:pt>
                <c:pt idx="59">
                  <c:v>80.3</c:v>
                </c:pt>
                <c:pt idx="60">
                  <c:v>78.3</c:v>
                </c:pt>
                <c:pt idx="61">
                  <c:v>74</c:v>
                </c:pt>
                <c:pt idx="62">
                  <c:v>69.7</c:v>
                </c:pt>
                <c:pt idx="63">
                  <c:v>70.7</c:v>
                </c:pt>
                <c:pt idx="64">
                  <c:v>71.6</c:v>
                </c:pt>
                <c:pt idx="65">
                  <c:v>73</c:v>
                </c:pt>
                <c:pt idx="66">
                  <c:v>74.3</c:v>
                </c:pt>
                <c:pt idx="67">
                  <c:v>68</c:v>
                </c:pt>
                <c:pt idx="68">
                  <c:v>61.6</c:v>
                </c:pt>
                <c:pt idx="69">
                  <c:v>65.7</c:v>
                </c:pt>
                <c:pt idx="70">
                  <c:v>69.9</c:v>
                </c:pt>
                <c:pt idx="71">
                  <c:v>72.5</c:v>
                </c:pt>
                <c:pt idx="72">
                  <c:v>75.1</c:v>
                </c:pt>
                <c:pt idx="73">
                  <c:v>69.3</c:v>
                </c:pt>
                <c:pt idx="74">
                  <c:v>63.6</c:v>
                </c:pt>
                <c:pt idx="75">
                  <c:v>55</c:v>
                </c:pt>
                <c:pt idx="76">
                  <c:v>46.4</c:v>
                </c:pt>
                <c:pt idx="77">
                  <c:v>56.6</c:v>
                </c:pt>
                <c:pt idx="78">
                  <c:v>66.8</c:v>
                </c:pt>
                <c:pt idx="79">
                  <c:v>65.1</c:v>
                </c:pt>
                <c:pt idx="80">
                  <c:v>63.4</c:v>
                </c:pt>
              </c:numCache>
            </c:numRef>
          </c:yVal>
          <c:smooth val="1"/>
        </c:ser>
        <c:ser>
          <c:idx val="1"/>
          <c:order val="1"/>
          <c:tx>
            <c:v>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'D65, A,B,C'!$A$2:$A$82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'D65, A,B,C'!$C$2:$C$82</c:f>
              <c:numCache>
                <c:ptCount val="81"/>
                <c:pt idx="0">
                  <c:v>9.8</c:v>
                </c:pt>
                <c:pt idx="1">
                  <c:v>10.9</c:v>
                </c:pt>
                <c:pt idx="2">
                  <c:v>12.09</c:v>
                </c:pt>
                <c:pt idx="3">
                  <c:v>13.35</c:v>
                </c:pt>
                <c:pt idx="4">
                  <c:v>14.71</c:v>
                </c:pt>
                <c:pt idx="5">
                  <c:v>16.15</c:v>
                </c:pt>
                <c:pt idx="6">
                  <c:v>17.68</c:v>
                </c:pt>
                <c:pt idx="7">
                  <c:v>19.29</c:v>
                </c:pt>
                <c:pt idx="8">
                  <c:v>20.99</c:v>
                </c:pt>
                <c:pt idx="9">
                  <c:v>22.79</c:v>
                </c:pt>
                <c:pt idx="10">
                  <c:v>24.67</c:v>
                </c:pt>
                <c:pt idx="11">
                  <c:v>26.64</c:v>
                </c:pt>
                <c:pt idx="12">
                  <c:v>28.7</c:v>
                </c:pt>
                <c:pt idx="13">
                  <c:v>30.85</c:v>
                </c:pt>
                <c:pt idx="14">
                  <c:v>33.09</c:v>
                </c:pt>
                <c:pt idx="15">
                  <c:v>35.41</c:v>
                </c:pt>
                <c:pt idx="16">
                  <c:v>37.81</c:v>
                </c:pt>
                <c:pt idx="17">
                  <c:v>40.3</c:v>
                </c:pt>
                <c:pt idx="18">
                  <c:v>42.87</c:v>
                </c:pt>
                <c:pt idx="19">
                  <c:v>45.52</c:v>
                </c:pt>
                <c:pt idx="20">
                  <c:v>48.24</c:v>
                </c:pt>
                <c:pt idx="21">
                  <c:v>51.04</c:v>
                </c:pt>
                <c:pt idx="22">
                  <c:v>53.91</c:v>
                </c:pt>
                <c:pt idx="23">
                  <c:v>56.85</c:v>
                </c:pt>
                <c:pt idx="24">
                  <c:v>59.86</c:v>
                </c:pt>
                <c:pt idx="25">
                  <c:v>62.93</c:v>
                </c:pt>
                <c:pt idx="26">
                  <c:v>66.06</c:v>
                </c:pt>
                <c:pt idx="27">
                  <c:v>69.25</c:v>
                </c:pt>
                <c:pt idx="28">
                  <c:v>72.5</c:v>
                </c:pt>
                <c:pt idx="29">
                  <c:v>75.79</c:v>
                </c:pt>
                <c:pt idx="30">
                  <c:v>79.13</c:v>
                </c:pt>
                <c:pt idx="31">
                  <c:v>82.52</c:v>
                </c:pt>
                <c:pt idx="32">
                  <c:v>85.95</c:v>
                </c:pt>
                <c:pt idx="33">
                  <c:v>89.41</c:v>
                </c:pt>
                <c:pt idx="34">
                  <c:v>92.91</c:v>
                </c:pt>
                <c:pt idx="35">
                  <c:v>96.44</c:v>
                </c:pt>
                <c:pt idx="36">
                  <c:v>100</c:v>
                </c:pt>
                <c:pt idx="37">
                  <c:v>103.58</c:v>
                </c:pt>
                <c:pt idx="38">
                  <c:v>107.18</c:v>
                </c:pt>
                <c:pt idx="39">
                  <c:v>110.8</c:v>
                </c:pt>
                <c:pt idx="40">
                  <c:v>114.44</c:v>
                </c:pt>
                <c:pt idx="41">
                  <c:v>118.08</c:v>
                </c:pt>
                <c:pt idx="42">
                  <c:v>121.73</c:v>
                </c:pt>
                <c:pt idx="43">
                  <c:v>125.39</c:v>
                </c:pt>
                <c:pt idx="44">
                  <c:v>129.04</c:v>
                </c:pt>
                <c:pt idx="45">
                  <c:v>132.7</c:v>
                </c:pt>
                <c:pt idx="46">
                  <c:v>136.35</c:v>
                </c:pt>
                <c:pt idx="47">
                  <c:v>139.99</c:v>
                </c:pt>
                <c:pt idx="48">
                  <c:v>143.62</c:v>
                </c:pt>
                <c:pt idx="49">
                  <c:v>147.24</c:v>
                </c:pt>
                <c:pt idx="50">
                  <c:v>150.84</c:v>
                </c:pt>
                <c:pt idx="51">
                  <c:v>154.42</c:v>
                </c:pt>
                <c:pt idx="52">
                  <c:v>157.98</c:v>
                </c:pt>
                <c:pt idx="53">
                  <c:v>161.52</c:v>
                </c:pt>
                <c:pt idx="54">
                  <c:v>165.03</c:v>
                </c:pt>
                <c:pt idx="55">
                  <c:v>168.51</c:v>
                </c:pt>
                <c:pt idx="56">
                  <c:v>171.96</c:v>
                </c:pt>
                <c:pt idx="57">
                  <c:v>175.38</c:v>
                </c:pt>
                <c:pt idx="58">
                  <c:v>178.77</c:v>
                </c:pt>
                <c:pt idx="59">
                  <c:v>182.12</c:v>
                </c:pt>
                <c:pt idx="60">
                  <c:v>185.43</c:v>
                </c:pt>
                <c:pt idx="61">
                  <c:v>188.7</c:v>
                </c:pt>
                <c:pt idx="62">
                  <c:v>191.93</c:v>
                </c:pt>
                <c:pt idx="63">
                  <c:v>195.12</c:v>
                </c:pt>
                <c:pt idx="64">
                  <c:v>198.26</c:v>
                </c:pt>
                <c:pt idx="65">
                  <c:v>201.36</c:v>
                </c:pt>
                <c:pt idx="66">
                  <c:v>204.41</c:v>
                </c:pt>
                <c:pt idx="67">
                  <c:v>207.41</c:v>
                </c:pt>
                <c:pt idx="68">
                  <c:v>210.36</c:v>
                </c:pt>
                <c:pt idx="69">
                  <c:v>213.27</c:v>
                </c:pt>
                <c:pt idx="70">
                  <c:v>216.12</c:v>
                </c:pt>
                <c:pt idx="71">
                  <c:v>218.92</c:v>
                </c:pt>
                <c:pt idx="72">
                  <c:v>221.67</c:v>
                </c:pt>
                <c:pt idx="73">
                  <c:v>224.36</c:v>
                </c:pt>
                <c:pt idx="74">
                  <c:v>227</c:v>
                </c:pt>
                <c:pt idx="75">
                  <c:v>229.59</c:v>
                </c:pt>
                <c:pt idx="76">
                  <c:v>232.12</c:v>
                </c:pt>
                <c:pt idx="77">
                  <c:v>234.59</c:v>
                </c:pt>
                <c:pt idx="78">
                  <c:v>237.01</c:v>
                </c:pt>
                <c:pt idx="79">
                  <c:v>239.37</c:v>
                </c:pt>
                <c:pt idx="80">
                  <c:v>241.68</c:v>
                </c:pt>
              </c:numCache>
            </c:numRef>
          </c:yVal>
          <c:smooth val="1"/>
        </c:ser>
        <c:ser>
          <c:idx val="2"/>
          <c:order val="2"/>
          <c:tx>
            <c:v>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'D65, A,B,C'!$A$2:$A$82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'D65, A,B,C'!$D$2:$D$82</c:f>
              <c:numCache>
                <c:ptCount val="81"/>
                <c:pt idx="0">
                  <c:v>22.4</c:v>
                </c:pt>
                <c:pt idx="1">
                  <c:v>26.85</c:v>
                </c:pt>
                <c:pt idx="2">
                  <c:v>31.3</c:v>
                </c:pt>
                <c:pt idx="3">
                  <c:v>36.18</c:v>
                </c:pt>
                <c:pt idx="4">
                  <c:v>41.3</c:v>
                </c:pt>
                <c:pt idx="5">
                  <c:v>46.62</c:v>
                </c:pt>
                <c:pt idx="6">
                  <c:v>52.1</c:v>
                </c:pt>
                <c:pt idx="7">
                  <c:v>57.7</c:v>
                </c:pt>
                <c:pt idx="8">
                  <c:v>63.2</c:v>
                </c:pt>
                <c:pt idx="9">
                  <c:v>68.37</c:v>
                </c:pt>
                <c:pt idx="10">
                  <c:v>73.1</c:v>
                </c:pt>
                <c:pt idx="11">
                  <c:v>77.31</c:v>
                </c:pt>
                <c:pt idx="12">
                  <c:v>80.8</c:v>
                </c:pt>
                <c:pt idx="13">
                  <c:v>83.44</c:v>
                </c:pt>
                <c:pt idx="14">
                  <c:v>85.4</c:v>
                </c:pt>
                <c:pt idx="15">
                  <c:v>86.88</c:v>
                </c:pt>
                <c:pt idx="16">
                  <c:v>88.3</c:v>
                </c:pt>
                <c:pt idx="17">
                  <c:v>90.08</c:v>
                </c:pt>
                <c:pt idx="18">
                  <c:v>92</c:v>
                </c:pt>
                <c:pt idx="19">
                  <c:v>93.75</c:v>
                </c:pt>
                <c:pt idx="20">
                  <c:v>95.2</c:v>
                </c:pt>
                <c:pt idx="21">
                  <c:v>96.23</c:v>
                </c:pt>
                <c:pt idx="22">
                  <c:v>96.5</c:v>
                </c:pt>
                <c:pt idx="23">
                  <c:v>95.71</c:v>
                </c:pt>
                <c:pt idx="24">
                  <c:v>94.2</c:v>
                </c:pt>
                <c:pt idx="25">
                  <c:v>92.37</c:v>
                </c:pt>
                <c:pt idx="26">
                  <c:v>90.7</c:v>
                </c:pt>
                <c:pt idx="27">
                  <c:v>89.65</c:v>
                </c:pt>
                <c:pt idx="28">
                  <c:v>89.5</c:v>
                </c:pt>
                <c:pt idx="29">
                  <c:v>90.43</c:v>
                </c:pt>
                <c:pt idx="30">
                  <c:v>92.2</c:v>
                </c:pt>
                <c:pt idx="31">
                  <c:v>94.46</c:v>
                </c:pt>
                <c:pt idx="32">
                  <c:v>96.9</c:v>
                </c:pt>
                <c:pt idx="33">
                  <c:v>99.16</c:v>
                </c:pt>
                <c:pt idx="34">
                  <c:v>101</c:v>
                </c:pt>
                <c:pt idx="35">
                  <c:v>102.2</c:v>
                </c:pt>
                <c:pt idx="36">
                  <c:v>102.8</c:v>
                </c:pt>
                <c:pt idx="37">
                  <c:v>102.92</c:v>
                </c:pt>
                <c:pt idx="38">
                  <c:v>102.6</c:v>
                </c:pt>
                <c:pt idx="39">
                  <c:v>101.9</c:v>
                </c:pt>
                <c:pt idx="40">
                  <c:v>101</c:v>
                </c:pt>
                <c:pt idx="41">
                  <c:v>100.07</c:v>
                </c:pt>
                <c:pt idx="42">
                  <c:v>99.2</c:v>
                </c:pt>
                <c:pt idx="43">
                  <c:v>98.44</c:v>
                </c:pt>
                <c:pt idx="44">
                  <c:v>98</c:v>
                </c:pt>
                <c:pt idx="45">
                  <c:v>98.08</c:v>
                </c:pt>
                <c:pt idx="46">
                  <c:v>98.5</c:v>
                </c:pt>
                <c:pt idx="47">
                  <c:v>99.06</c:v>
                </c:pt>
                <c:pt idx="48">
                  <c:v>99.7</c:v>
                </c:pt>
                <c:pt idx="49">
                  <c:v>100.36</c:v>
                </c:pt>
                <c:pt idx="50">
                  <c:v>101</c:v>
                </c:pt>
                <c:pt idx="51">
                  <c:v>101.56</c:v>
                </c:pt>
                <c:pt idx="52">
                  <c:v>102.2</c:v>
                </c:pt>
                <c:pt idx="53">
                  <c:v>103.05</c:v>
                </c:pt>
                <c:pt idx="54">
                  <c:v>103.9</c:v>
                </c:pt>
                <c:pt idx="55">
                  <c:v>104.59</c:v>
                </c:pt>
                <c:pt idx="56">
                  <c:v>105</c:v>
                </c:pt>
                <c:pt idx="57">
                  <c:v>105.08</c:v>
                </c:pt>
                <c:pt idx="58">
                  <c:v>104.9</c:v>
                </c:pt>
                <c:pt idx="59">
                  <c:v>104.55</c:v>
                </c:pt>
                <c:pt idx="60">
                  <c:v>103.9</c:v>
                </c:pt>
                <c:pt idx="61">
                  <c:v>102.84</c:v>
                </c:pt>
                <c:pt idx="62">
                  <c:v>101.6</c:v>
                </c:pt>
                <c:pt idx="63">
                  <c:v>100.38</c:v>
                </c:pt>
                <c:pt idx="64">
                  <c:v>99.1</c:v>
                </c:pt>
                <c:pt idx="65">
                  <c:v>97.7</c:v>
                </c:pt>
                <c:pt idx="66">
                  <c:v>96.2</c:v>
                </c:pt>
                <c:pt idx="67">
                  <c:v>94.6</c:v>
                </c:pt>
                <c:pt idx="68">
                  <c:v>92.9</c:v>
                </c:pt>
                <c:pt idx="69">
                  <c:v>91.1</c:v>
                </c:pt>
                <c:pt idx="70">
                  <c:v>89.4</c:v>
                </c:pt>
                <c:pt idx="71">
                  <c:v>88</c:v>
                </c:pt>
                <c:pt idx="72">
                  <c:v>86.9</c:v>
                </c:pt>
                <c:pt idx="73">
                  <c:v>85.9</c:v>
                </c:pt>
                <c:pt idx="74">
                  <c:v>85.2</c:v>
                </c:pt>
                <c:pt idx="75">
                  <c:v>84.8</c:v>
                </c:pt>
                <c:pt idx="76">
                  <c:v>84.7</c:v>
                </c:pt>
                <c:pt idx="77">
                  <c:v>84.9</c:v>
                </c:pt>
                <c:pt idx="78">
                  <c:v>85.4</c:v>
                </c:pt>
              </c:numCache>
            </c:numRef>
          </c:yVal>
          <c:smooth val="1"/>
        </c:ser>
        <c:ser>
          <c:idx val="3"/>
          <c:order val="3"/>
          <c:tx>
            <c:v>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'D65, A,B,C'!$A$2:$A$82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'D65, A,B,C'!$E$2:$E$82</c:f>
              <c:numCache>
                <c:ptCount val="81"/>
                <c:pt idx="0">
                  <c:v>33</c:v>
                </c:pt>
                <c:pt idx="1">
                  <c:v>39.92</c:v>
                </c:pt>
                <c:pt idx="2">
                  <c:v>47.4</c:v>
                </c:pt>
                <c:pt idx="3">
                  <c:v>55.17</c:v>
                </c:pt>
                <c:pt idx="4">
                  <c:v>63.3</c:v>
                </c:pt>
                <c:pt idx="5">
                  <c:v>71.81</c:v>
                </c:pt>
                <c:pt idx="6">
                  <c:v>80.6</c:v>
                </c:pt>
                <c:pt idx="7">
                  <c:v>89.53</c:v>
                </c:pt>
                <c:pt idx="8">
                  <c:v>98.1</c:v>
                </c:pt>
                <c:pt idx="9">
                  <c:v>105.8</c:v>
                </c:pt>
                <c:pt idx="10">
                  <c:v>112.4</c:v>
                </c:pt>
                <c:pt idx="11">
                  <c:v>117.75</c:v>
                </c:pt>
                <c:pt idx="12">
                  <c:v>121.5</c:v>
                </c:pt>
                <c:pt idx="13">
                  <c:v>123.45</c:v>
                </c:pt>
                <c:pt idx="14">
                  <c:v>124</c:v>
                </c:pt>
                <c:pt idx="15">
                  <c:v>123.6</c:v>
                </c:pt>
                <c:pt idx="16">
                  <c:v>123.1</c:v>
                </c:pt>
                <c:pt idx="17">
                  <c:v>123.3</c:v>
                </c:pt>
                <c:pt idx="18">
                  <c:v>123.8</c:v>
                </c:pt>
                <c:pt idx="19">
                  <c:v>124.09</c:v>
                </c:pt>
                <c:pt idx="20">
                  <c:v>123.9</c:v>
                </c:pt>
                <c:pt idx="21">
                  <c:v>122.92</c:v>
                </c:pt>
                <c:pt idx="22">
                  <c:v>120.7</c:v>
                </c:pt>
                <c:pt idx="23">
                  <c:v>116.9</c:v>
                </c:pt>
                <c:pt idx="24">
                  <c:v>112.1</c:v>
                </c:pt>
                <c:pt idx="25">
                  <c:v>106.98</c:v>
                </c:pt>
                <c:pt idx="26">
                  <c:v>102.3</c:v>
                </c:pt>
                <c:pt idx="27">
                  <c:v>98.81</c:v>
                </c:pt>
                <c:pt idx="28">
                  <c:v>96.9</c:v>
                </c:pt>
                <c:pt idx="29">
                  <c:v>96.78</c:v>
                </c:pt>
                <c:pt idx="30">
                  <c:v>98</c:v>
                </c:pt>
                <c:pt idx="31">
                  <c:v>99.94</c:v>
                </c:pt>
                <c:pt idx="32">
                  <c:v>102.1</c:v>
                </c:pt>
                <c:pt idx="33">
                  <c:v>103.95</c:v>
                </c:pt>
                <c:pt idx="34">
                  <c:v>105.2</c:v>
                </c:pt>
                <c:pt idx="35">
                  <c:v>105.67</c:v>
                </c:pt>
                <c:pt idx="36">
                  <c:v>105.3</c:v>
                </c:pt>
                <c:pt idx="37">
                  <c:v>104.11</c:v>
                </c:pt>
                <c:pt idx="38">
                  <c:v>102.3</c:v>
                </c:pt>
                <c:pt idx="39">
                  <c:v>100.15</c:v>
                </c:pt>
                <c:pt idx="40">
                  <c:v>97.8</c:v>
                </c:pt>
                <c:pt idx="41">
                  <c:v>95.43</c:v>
                </c:pt>
                <c:pt idx="42">
                  <c:v>93.2</c:v>
                </c:pt>
                <c:pt idx="43">
                  <c:v>91.22</c:v>
                </c:pt>
                <c:pt idx="44">
                  <c:v>89.7</c:v>
                </c:pt>
                <c:pt idx="45">
                  <c:v>88.83</c:v>
                </c:pt>
                <c:pt idx="46">
                  <c:v>88.4</c:v>
                </c:pt>
                <c:pt idx="47">
                  <c:v>88.19</c:v>
                </c:pt>
                <c:pt idx="48">
                  <c:v>88.1</c:v>
                </c:pt>
                <c:pt idx="49">
                  <c:v>88.06</c:v>
                </c:pt>
                <c:pt idx="50">
                  <c:v>88</c:v>
                </c:pt>
                <c:pt idx="51">
                  <c:v>87.86</c:v>
                </c:pt>
                <c:pt idx="52">
                  <c:v>87.8</c:v>
                </c:pt>
                <c:pt idx="53">
                  <c:v>87.99</c:v>
                </c:pt>
                <c:pt idx="54">
                  <c:v>88.2</c:v>
                </c:pt>
                <c:pt idx="55">
                  <c:v>88.2</c:v>
                </c:pt>
                <c:pt idx="56">
                  <c:v>87.9</c:v>
                </c:pt>
                <c:pt idx="57">
                  <c:v>87.22</c:v>
                </c:pt>
                <c:pt idx="58">
                  <c:v>86.3</c:v>
                </c:pt>
                <c:pt idx="59">
                  <c:v>85.3</c:v>
                </c:pt>
                <c:pt idx="60">
                  <c:v>84</c:v>
                </c:pt>
                <c:pt idx="61">
                  <c:v>82.21</c:v>
                </c:pt>
                <c:pt idx="62">
                  <c:v>80.2</c:v>
                </c:pt>
                <c:pt idx="63">
                  <c:v>78.24</c:v>
                </c:pt>
                <c:pt idx="64">
                  <c:v>76.3</c:v>
                </c:pt>
                <c:pt idx="65">
                  <c:v>74.36</c:v>
                </c:pt>
                <c:pt idx="66">
                  <c:v>72.4</c:v>
                </c:pt>
                <c:pt idx="67">
                  <c:v>70.4</c:v>
                </c:pt>
                <c:pt idx="68">
                  <c:v>68.3</c:v>
                </c:pt>
                <c:pt idx="69">
                  <c:v>66.3</c:v>
                </c:pt>
                <c:pt idx="70">
                  <c:v>64.4</c:v>
                </c:pt>
                <c:pt idx="71">
                  <c:v>62.8</c:v>
                </c:pt>
                <c:pt idx="72">
                  <c:v>61.5</c:v>
                </c:pt>
                <c:pt idx="73">
                  <c:v>60.2</c:v>
                </c:pt>
                <c:pt idx="74">
                  <c:v>59.2</c:v>
                </c:pt>
                <c:pt idx="75">
                  <c:v>58.5</c:v>
                </c:pt>
                <c:pt idx="76">
                  <c:v>58.1</c:v>
                </c:pt>
                <c:pt idx="77">
                  <c:v>58</c:v>
                </c:pt>
                <c:pt idx="78">
                  <c:v>58.2</c:v>
                </c:pt>
              </c:numCache>
            </c:numRef>
          </c:yVal>
          <c:smooth val="1"/>
        </c:ser>
        <c:axId val="57688375"/>
        <c:axId val="8158088"/>
      </c:scatterChart>
      <c:valAx>
        <c:axId val="57688375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8088"/>
        <c:crosses val="autoZero"/>
        <c:crossBetween val="midCat"/>
        <c:dispUnits/>
        <c:majorUnit val="50"/>
        <c:minorUnit val="10"/>
      </c:valAx>
      <c:valAx>
        <c:axId val="8158088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8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0125"/>
          <c:w val="0.101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CIE 1931</a:t>
            </a:r>
          </a:p>
        </c:rich>
      </c:tx>
      <c:layout>
        <c:manualLayout>
          <c:xMode val="factor"/>
          <c:yMode val="factor"/>
          <c:x val="0.006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95"/>
          <c:w val="0.94875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v>Locus espectral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(CIE!$T$2:$T$82,CIE!$I$94:$I$95)</c:f>
              <c:numCache>
                <c:ptCount val="81"/>
                <c:pt idx="0">
                  <c:v>0.17721518987341775</c:v>
                </c:pt>
                <c:pt idx="1">
                  <c:v>0.171875</c:v>
                </c:pt>
                <c:pt idx="2">
                  <c:v>0.1721311475409836</c:v>
                </c:pt>
                <c:pt idx="3">
                  <c:v>0.1727272727272727</c:v>
                </c:pt>
                <c:pt idx="4">
                  <c:v>0.1731234866828087</c:v>
                </c:pt>
                <c:pt idx="5">
                  <c:v>0.17313432835820894</c:v>
                </c:pt>
                <c:pt idx="6">
                  <c:v>0.17255057516858388</c:v>
                </c:pt>
                <c:pt idx="7">
                  <c:v>0.17202394147639105</c:v>
                </c:pt>
                <c:pt idx="8">
                  <c:v>0.17142857142857143</c:v>
                </c:pt>
                <c:pt idx="9">
                  <c:v>0.17031398667935302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0.16441654078549847</c:v>
                </c:pt>
                <c:pt idx="13">
                  <c:v>0.16112011108539692</c:v>
                </c:pt>
                <c:pt idx="14">
                  <c:v>0.1566416623957508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0.12414231257941549</c:v>
                </c:pt>
                <c:pt idx="19">
                  <c:v>0.10959432361561004</c:v>
                </c:pt>
                <c:pt idx="20">
                  <c:v>0.0912562046582665</c:v>
                </c:pt>
                <c:pt idx="21">
                  <c:v>0.06876111440426794</c:v>
                </c:pt>
                <c:pt idx="22">
                  <c:v>0.04537719795802609</c:v>
                </c:pt>
                <c:pt idx="23">
                  <c:v>0.023459942547079473</c:v>
                </c:pt>
                <c:pt idx="24">
                  <c:v>0.008168028004667443</c:v>
                </c:pt>
                <c:pt idx="25">
                  <c:v>0.0038585209003215433</c:v>
                </c:pt>
                <c:pt idx="26">
                  <c:v>0.013870246085011185</c:v>
                </c:pt>
                <c:pt idx="27">
                  <c:v>0.03885180240320427</c:v>
                </c:pt>
                <c:pt idx="28">
                  <c:v>0.0743394010569583</c:v>
                </c:pt>
                <c:pt idx="29">
                  <c:v>0.11415477554421415</c:v>
                </c:pt>
                <c:pt idx="30">
                  <c:v>0.15471627559128728</c:v>
                </c:pt>
                <c:pt idx="31">
                  <c:v>0.19284005468215995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0.3015795699672953</c:v>
                </c:pt>
                <c:pt idx="35">
                  <c:v>0.3373517786561265</c:v>
                </c:pt>
                <c:pt idx="36">
                  <c:v>0.3731015438684574</c:v>
                </c:pt>
                <c:pt idx="37">
                  <c:v>0.4087485690184973</c:v>
                </c:pt>
                <c:pt idx="38">
                  <c:v>0.4440624635823331</c:v>
                </c:pt>
                <c:pt idx="39">
                  <c:v>0.4787747911575837</c:v>
                </c:pt>
                <c:pt idx="40">
                  <c:v>0.5124720357941834</c:v>
                </c:pt>
                <c:pt idx="41">
                  <c:v>0.5447865055948338</c:v>
                </c:pt>
                <c:pt idx="42">
                  <c:v>0.5751513113651647</c:v>
                </c:pt>
                <c:pt idx="43">
                  <c:v>0.6029327855757162</c:v>
                </c:pt>
                <c:pt idx="44">
                  <c:v>0.6270365997638725</c:v>
                </c:pt>
                <c:pt idx="45">
                  <c:v>0.6482331060136393</c:v>
                </c:pt>
                <c:pt idx="46">
                  <c:v>0.665781260375855</c:v>
                </c:pt>
                <c:pt idx="47">
                  <c:v>0.6800985650094217</c:v>
                </c:pt>
                <c:pt idx="48">
                  <c:v>0.691485917772742</c:v>
                </c:pt>
                <c:pt idx="49">
                  <c:v>0.7006060606060606</c:v>
                </c:pt>
                <c:pt idx="50">
                  <c:v>0.707956799647344</c:v>
                </c:pt>
                <c:pt idx="51">
                  <c:v>0.7140598234286468</c:v>
                </c:pt>
                <c:pt idx="52">
                  <c:v>0.7190560282549366</c:v>
                </c:pt>
                <c:pt idx="53">
                  <c:v>0.7230460921843688</c:v>
                </c:pt>
                <c:pt idx="54">
                  <c:v>0.7259923175416133</c:v>
                </c:pt>
                <c:pt idx="55">
                  <c:v>0.7282717282717283</c:v>
                </c:pt>
                <c:pt idx="56">
                  <c:v>0.7299690128375387</c:v>
                </c:pt>
                <c:pt idx="57">
                  <c:v>0.7310012062726177</c:v>
                </c:pt>
                <c:pt idx="58">
                  <c:v>0.7319932998324958</c:v>
                </c:pt>
                <c:pt idx="59">
                  <c:v>0.7327188940092166</c:v>
                </c:pt>
                <c:pt idx="60">
                  <c:v>0.7335423197492164</c:v>
                </c:pt>
                <c:pt idx="61">
                  <c:v>0.734375</c:v>
                </c:pt>
                <c:pt idx="62">
                  <c:v>0.7346278317152103</c:v>
                </c:pt>
                <c:pt idx="63">
                  <c:v>0.7348837209302326</c:v>
                </c:pt>
                <c:pt idx="64">
                  <c:v>0.7348837209302326</c:v>
                </c:pt>
                <c:pt idx="65">
                  <c:v>0.7348837209302326</c:v>
                </c:pt>
                <c:pt idx="66">
                  <c:v>0.7348837209302326</c:v>
                </c:pt>
                <c:pt idx="67">
                  <c:v>0.7348837209302326</c:v>
                </c:pt>
                <c:pt idx="68">
                  <c:v>0.7348837209302326</c:v>
                </c:pt>
                <c:pt idx="69">
                  <c:v>0.7348837209302326</c:v>
                </c:pt>
                <c:pt idx="70">
                  <c:v>0.7348837209302326</c:v>
                </c:pt>
                <c:pt idx="71">
                  <c:v>0.7348837209302326</c:v>
                </c:pt>
                <c:pt idx="72">
                  <c:v>0.7348837209302326</c:v>
                </c:pt>
                <c:pt idx="73">
                  <c:v>0.7348837209302326</c:v>
                </c:pt>
                <c:pt idx="74">
                  <c:v>0.7348837209302326</c:v>
                </c:pt>
                <c:pt idx="75">
                  <c:v>0.7348837209302326</c:v>
                </c:pt>
                <c:pt idx="76">
                  <c:v>0.7348837209302326</c:v>
                </c:pt>
                <c:pt idx="77">
                  <c:v>0.7348837209302326</c:v>
                </c:pt>
                <c:pt idx="78">
                  <c:v>0.7348837209302326</c:v>
                </c:pt>
                <c:pt idx="79">
                  <c:v>0.7348837209302326</c:v>
                </c:pt>
                <c:pt idx="80">
                  <c:v>0.7348837209302326</c:v>
                </c:pt>
              </c:numCache>
            </c:numRef>
          </c:xVal>
          <c:yVal>
            <c:numRef>
              <c:f>CIE!$U$2:$U$82</c:f>
              <c:numCache>
                <c:ptCount val="81"/>
                <c:pt idx="0">
                  <c:v>0</c:v>
                </c:pt>
                <c:pt idx="1">
                  <c:v>0.0078125</c:v>
                </c:pt>
                <c:pt idx="2">
                  <c:v>0.004098360655737705</c:v>
                </c:pt>
                <c:pt idx="3">
                  <c:v>0.004545454545454545</c:v>
                </c:pt>
                <c:pt idx="4">
                  <c:v>0.004842615012106538</c:v>
                </c:pt>
                <c:pt idx="5">
                  <c:v>0.004477611940298507</c:v>
                </c:pt>
                <c:pt idx="6">
                  <c:v>0.004760015866719556</c:v>
                </c:pt>
                <c:pt idx="7">
                  <c:v>0.004876967412990468</c:v>
                </c:pt>
                <c:pt idx="8">
                  <c:v>0.005102040816326531</c:v>
                </c:pt>
                <c:pt idx="9">
                  <c:v>0.005788138281002221</c:v>
                </c:pt>
                <c:pt idx="10">
                  <c:v>0.006900243887930522</c:v>
                </c:pt>
                <c:pt idx="11">
                  <c:v>0.008535284255448864</c:v>
                </c:pt>
                <c:pt idx="12">
                  <c:v>0.010857250755287007</c:v>
                </c:pt>
                <c:pt idx="13">
                  <c:v>0.013793103448275864</c:v>
                </c:pt>
                <c:pt idx="14">
                  <c:v>0.017704887480780876</c:v>
                </c:pt>
                <c:pt idx="15">
                  <c:v>0.022740193291642983</c:v>
                </c:pt>
                <c:pt idx="16">
                  <c:v>0.0297029702970297</c:v>
                </c:pt>
                <c:pt idx="17">
                  <c:v>0.039879121472127785</c:v>
                </c:pt>
                <c:pt idx="18">
                  <c:v>0.057814485387547646</c:v>
                </c:pt>
                <c:pt idx="19">
                  <c:v>0.08684251118309423</c:v>
                </c:pt>
                <c:pt idx="20">
                  <c:v>0.13268423062237494</c:v>
                </c:pt>
                <c:pt idx="21">
                  <c:v>0.20071132187314764</c:v>
                </c:pt>
                <c:pt idx="22">
                  <c:v>0.29495178672716954</c:v>
                </c:pt>
                <c:pt idx="23">
                  <c:v>0.41270347909352056</c:v>
                </c:pt>
                <c:pt idx="24">
                  <c:v>0.5384230705117519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</c:v>
                </c:pt>
                <c:pt idx="28">
                  <c:v>0.8338226658837345</c:v>
                </c:pt>
                <c:pt idx="29">
                  <c:v>0.8261639412561191</c:v>
                </c:pt>
                <c:pt idx="30">
                  <c:v>0.8058334112367953</c:v>
                </c:pt>
                <c:pt idx="31">
                  <c:v>0.7816985645933014</c:v>
                </c:pt>
                <c:pt idx="32">
                  <c:v>0.7543290899027437</c:v>
                </c:pt>
                <c:pt idx="33">
                  <c:v>0.7243239249298065</c:v>
                </c:pt>
                <c:pt idx="34">
                  <c:v>0.6923665715677406</c:v>
                </c:pt>
                <c:pt idx="35">
                  <c:v>0.658893280632411</c:v>
                </c:pt>
                <c:pt idx="36">
                  <c:v>0.6244508597966612</c:v>
                </c:pt>
                <c:pt idx="37">
                  <c:v>0.5896246309574019</c:v>
                </c:pt>
                <c:pt idx="38">
                  <c:v>0.5547139028085305</c:v>
                </c:pt>
                <c:pt idx="39">
                  <c:v>0.5202023072114564</c:v>
                </c:pt>
                <c:pt idx="40">
                  <c:v>0.48657718120805366</c:v>
                </c:pt>
                <c:pt idx="41">
                  <c:v>0.4544341145688359</c:v>
                </c:pt>
                <c:pt idx="42">
                  <c:v>0.4242322349249047</c:v>
                </c:pt>
                <c:pt idx="43">
                  <c:v>0.3964966335729773</c:v>
                </c:pt>
                <c:pt idx="44">
                  <c:v>0.372491145218418</c:v>
                </c:pt>
                <c:pt idx="45">
                  <c:v>0.3513949163050217</c:v>
                </c:pt>
                <c:pt idx="46">
                  <c:v>0.3340195232087124</c:v>
                </c:pt>
                <c:pt idx="47">
                  <c:v>0.3197564864473112</c:v>
                </c:pt>
                <c:pt idx="48">
                  <c:v>0.30835221754613146</c:v>
                </c:pt>
                <c:pt idx="49">
                  <c:v>0.2993006993006993</c:v>
                </c:pt>
                <c:pt idx="50">
                  <c:v>0.29204320035265596</c:v>
                </c:pt>
                <c:pt idx="51">
                  <c:v>0.2859401765713533</c:v>
                </c:pt>
                <c:pt idx="52">
                  <c:v>0.2809439717450634</c:v>
                </c:pt>
                <c:pt idx="53">
                  <c:v>0.27695390781563123</c:v>
                </c:pt>
                <c:pt idx="54">
                  <c:v>0.2740076824583867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0.2689987937273824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0.26645768025078376</c:v>
                </c:pt>
                <c:pt idx="61">
                  <c:v>0.265625</c:v>
                </c:pt>
                <c:pt idx="62">
                  <c:v>0.26537216828478966</c:v>
                </c:pt>
                <c:pt idx="63">
                  <c:v>0.2651162790697674</c:v>
                </c:pt>
                <c:pt idx="64">
                  <c:v>0.2651162790697674</c:v>
                </c:pt>
                <c:pt idx="65">
                  <c:v>0.2651162790697674</c:v>
                </c:pt>
                <c:pt idx="66">
                  <c:v>0.2651162790697674</c:v>
                </c:pt>
                <c:pt idx="67">
                  <c:v>0.2651162790697674</c:v>
                </c:pt>
                <c:pt idx="68">
                  <c:v>0.2651162790697674</c:v>
                </c:pt>
                <c:pt idx="69">
                  <c:v>0.2651162790697674</c:v>
                </c:pt>
                <c:pt idx="70">
                  <c:v>0.2651162790697674</c:v>
                </c:pt>
                <c:pt idx="71">
                  <c:v>0.2651162790697674</c:v>
                </c:pt>
                <c:pt idx="72">
                  <c:v>0.2651162790697674</c:v>
                </c:pt>
                <c:pt idx="73">
                  <c:v>0.2651162790697674</c:v>
                </c:pt>
                <c:pt idx="74">
                  <c:v>0.2651162790697674</c:v>
                </c:pt>
                <c:pt idx="75">
                  <c:v>0.2651162790697674</c:v>
                </c:pt>
                <c:pt idx="76">
                  <c:v>0.2651162790697674</c:v>
                </c:pt>
                <c:pt idx="77">
                  <c:v>0.2651162790697674</c:v>
                </c:pt>
                <c:pt idx="78">
                  <c:v>0.2651162790697674</c:v>
                </c:pt>
                <c:pt idx="79">
                  <c:v>0.2651162790697674</c:v>
                </c:pt>
                <c:pt idx="80">
                  <c:v>0.2651162790697674</c:v>
                </c:pt>
              </c:numCache>
            </c:numRef>
          </c:yVal>
          <c:smooth val="1"/>
        </c:ser>
        <c:ser>
          <c:idx val="2"/>
          <c:order val="1"/>
          <c:tx>
            <c:v>Punto acromático(0.33,0.33)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CIE!$G$88</c:f>
              <c:numCache>
                <c:ptCount val="1"/>
                <c:pt idx="0">
                  <c:v>0.33333177361645316</c:v>
                </c:pt>
              </c:numCache>
            </c:numRef>
          </c:xVal>
          <c:yVal>
            <c:numRef>
              <c:f>CIE!$G$89</c:f>
              <c:numCache>
                <c:ptCount val="1"/>
                <c:pt idx="0">
                  <c:v>0.3333333333333333</c:v>
                </c:pt>
              </c:numCache>
            </c:numRef>
          </c:yVal>
          <c:smooth val="1"/>
        </c:ser>
        <c:ser>
          <c:idx val="1"/>
          <c:order val="2"/>
          <c:tx>
            <c:v>Iluminante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CIE!$I$93</c:f>
              <c:numCache>
                <c:ptCount val="1"/>
                <c:pt idx="0">
                  <c:v>0.3722792743184985</c:v>
                </c:pt>
              </c:numCache>
            </c:numRef>
          </c:xVal>
          <c:yVal>
            <c:numRef>
              <c:f>CIE!$J$93</c:f>
              <c:numCache>
                <c:ptCount val="1"/>
                <c:pt idx="0">
                  <c:v>0.318654712790753</c:v>
                </c:pt>
              </c:numCache>
            </c:numRef>
          </c:yVal>
          <c:smooth val="1"/>
        </c:ser>
        <c:ser>
          <c:idx val="3"/>
          <c:order val="3"/>
          <c:tx>
            <c:v>Colores no espectrales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CIE!$I$94:$J$94</c:f>
              <c:numCache>
                <c:ptCount val="2"/>
                <c:pt idx="0">
                  <c:v>0.17721518987341775</c:v>
                </c:pt>
                <c:pt idx="1">
                  <c:v>0.7348837209302326</c:v>
                </c:pt>
              </c:numCache>
            </c:numRef>
          </c:xVal>
          <c:yVal>
            <c:numRef>
              <c:f>CIE!$I$95:$J$95</c:f>
              <c:numCache>
                <c:ptCount val="2"/>
                <c:pt idx="0">
                  <c:v>0</c:v>
                </c:pt>
                <c:pt idx="1">
                  <c:v>0.2651162790697674</c:v>
                </c:pt>
              </c:numCache>
            </c:numRef>
          </c:yVal>
          <c:smooth val="1"/>
        </c:ser>
        <c:axId val="16929859"/>
        <c:axId val="24256724"/>
      </c:scatterChart>
      <c:valAx>
        <c:axId val="16929859"/>
        <c:scaling>
          <c:orientation val="minMax"/>
          <c:max val="0.9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6724"/>
        <c:crosses val="autoZero"/>
        <c:crossBetween val="midCat"/>
        <c:dispUnits/>
        <c:majorUnit val="0.1"/>
        <c:minorUnit val="0.1"/>
      </c:valAx>
      <c:valAx>
        <c:axId val="2425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9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Iluminante multiplicado por FEAIC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81"/>
          <c:w val="0.9285"/>
          <c:h val="0.7492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CIE!$H$2:$H$82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0.25215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0.003185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0.268708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1.00909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0.2835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0.0114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</c:v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CIE!$I$2:$I$82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0.028499999999999998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0.20995000000000003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0.6169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0.5994499999999999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0.107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0.0041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0.006790000000000001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1.329075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0.1768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0.0053939999999999995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0.00076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7728789"/>
        <c:axId val="57009286"/>
      </c:scatterChart>
      <c:valAx>
        <c:axId val="47728789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9286"/>
        <c:crosses val="autoZero"/>
        <c:crossBetween val="midCat"/>
        <c:dispUnits/>
        <c:majorUnit val="50"/>
      </c:valAx>
      <c:valAx>
        <c:axId val="570092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8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Iluminante multiplicado por las FRC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8975"/>
          <c:w val="0.9285"/>
          <c:h val="0.74275"/>
        </c:manualLayout>
      </c:layout>
      <c:scatterChart>
        <c:scatterStyle val="smoothMarker"/>
        <c:varyColors val="0"/>
        <c:ser>
          <c:idx val="0"/>
          <c:order val="0"/>
          <c:tx>
            <c:v>[Y-B]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CIE!$K$2:$K$82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-0.0027000000000000006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-0.52023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0.013260000000000001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0.24460240000000003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0.23947600000000002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0.042800000000000005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0.0016400000000000002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[R-G]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CIE!$L$2:$L$82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0.0013900000000000002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0.22365000000000002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-0.206765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-0.348192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0.40964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0.1765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0.0073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[W-Bl]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CIE!$M$2:$M$82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0.028499999999999998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0.20995000000000003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0.6169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0.5994499999999999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0.107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0.0041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1991591"/>
        <c:axId val="44322040"/>
      </c:scatterChart>
      <c:valAx>
        <c:axId val="41991591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2040"/>
        <c:crosses val="autoZero"/>
        <c:crossBetween val="midCat"/>
        <c:dispUnits/>
        <c:majorUnit val="50"/>
      </c:valAx>
      <c:valAx>
        <c:axId val="44322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Iluminante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725"/>
          <c:w val="0.94325"/>
          <c:h val="0.79525"/>
        </c:manualLayout>
      </c:layout>
      <c:scatterChart>
        <c:scatterStyle val="smoothMarker"/>
        <c:varyColors val="0"/>
        <c:ser>
          <c:idx val="0"/>
          <c:order val="0"/>
          <c:tx>
            <c:v>ILUMINANTE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CIE!$D$2:$D$82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0.65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296313"/>
        <c:axId val="49668650"/>
      </c:scatterChart>
      <c:valAx>
        <c:axId val="24296313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8650"/>
        <c:crosses val="autoZero"/>
        <c:crossBetween val="midCat"/>
        <c:dispUnits/>
        <c:majorUnit val="50"/>
      </c:valAx>
      <c:valAx>
        <c:axId val="49668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6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Funciones de emparejamiento, ajuste o igualación de colores. CIE 1931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075"/>
          <c:w val="0.965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'funciones tric'!$C$2:$C$82</c:f>
              <c:numCache/>
            </c:numRef>
          </c:xVal>
          <c:yVal>
            <c:numRef>
              <c:f>'funciones tric'!$D$2:$D$82</c:f>
              <c:numCache/>
            </c:numRef>
          </c:yVal>
          <c:smooth val="1"/>
        </c:ser>
        <c:ser>
          <c:idx val="1"/>
          <c:order val="1"/>
          <c:tx>
            <c:v>Y</c:v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'funciones tric'!$E$2:$E$82</c:f>
              <c:numCache/>
            </c:numRef>
          </c:xVal>
          <c:yVal>
            <c:numRef>
              <c:f>'funciones tric'!$F$2:$F$82</c:f>
              <c:numCache/>
            </c:numRef>
          </c:yVal>
          <c:smooth val="1"/>
        </c:ser>
        <c:ser>
          <c:idx val="2"/>
          <c:order val="2"/>
          <c:tx>
            <c:v>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'funciones tric'!$E$2:$E$82</c:f>
              <c:numCache/>
            </c:numRef>
          </c:xVal>
          <c:yVal>
            <c:numRef>
              <c:f>'funciones tric'!$H$2:$H$82</c:f>
              <c:numCache/>
            </c:numRef>
          </c:yVal>
          <c:smooth val="1"/>
        </c:ser>
        <c:axId val="17844747"/>
        <c:axId val="1977372"/>
      </c:scatterChart>
      <c:valAx>
        <c:axId val="17844747"/>
        <c:scaling>
          <c:orientation val="minMax"/>
          <c:max val="78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372"/>
        <c:crosses val="autoZero"/>
        <c:crossBetween val="midCat"/>
        <c:dispUnits/>
        <c:majorUnit val="50"/>
      </c:valAx>
      <c:valAx>
        <c:axId val="19773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4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Funciones de respuesta cromática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10725"/>
          <c:w val="0.9905"/>
          <c:h val="0.86775"/>
        </c:manualLayout>
      </c:layout>
      <c:scatterChart>
        <c:scatterStyle val="smoothMarker"/>
        <c:varyColors val="0"/>
        <c:ser>
          <c:idx val="0"/>
          <c:order val="0"/>
          <c:tx>
            <c:v>[Y-B]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CIE!$P$2:$P$82</c:f>
              <c:numCache>
                <c:ptCount val="81"/>
                <c:pt idx="0">
                  <c:v>-0.0026</c:v>
                </c:pt>
                <c:pt idx="1">
                  <c:v>-0.0041600000000000005</c:v>
                </c:pt>
                <c:pt idx="2">
                  <c:v>-0.008</c:v>
                </c:pt>
                <c:pt idx="3">
                  <c:v>-0.014400000000000001</c:v>
                </c:pt>
                <c:pt idx="4">
                  <c:v>-0.027000000000000003</c:v>
                </c:pt>
                <c:pt idx="5">
                  <c:v>-0.04384000000000001</c:v>
                </c:pt>
                <c:pt idx="6">
                  <c:v>-0.08248000000000001</c:v>
                </c:pt>
                <c:pt idx="7">
                  <c:v>-0.14764000000000002</c:v>
                </c:pt>
                <c:pt idx="8">
                  <c:v>-0.25664</c:v>
                </c:pt>
                <c:pt idx="9">
                  <c:v>-0.41272000000000003</c:v>
                </c:pt>
                <c:pt idx="10">
                  <c:v>-0.5496</c:v>
                </c:pt>
                <c:pt idx="11">
                  <c:v>-0.64248</c:v>
                </c:pt>
                <c:pt idx="12">
                  <c:v>-0.6896400000000001</c:v>
                </c:pt>
                <c:pt idx="13">
                  <c:v>-0.70112</c:v>
                </c:pt>
                <c:pt idx="14">
                  <c:v>-0.69364</c:v>
                </c:pt>
                <c:pt idx="15">
                  <c:v>-0.67844</c:v>
                </c:pt>
                <c:pt idx="16">
                  <c:v>-0.64368</c:v>
                </c:pt>
                <c:pt idx="17">
                  <c:v>-0.58168</c:v>
                </c:pt>
                <c:pt idx="18">
                  <c:v>-0.47864000000000007</c:v>
                </c:pt>
                <c:pt idx="19">
                  <c:v>-0.37172</c:v>
                </c:pt>
                <c:pt idx="20">
                  <c:v>-0.26959999999999995</c:v>
                </c:pt>
                <c:pt idx="21">
                  <c:v>-0.17876</c:v>
                </c:pt>
                <c:pt idx="22">
                  <c:v>-0.10288000000000003</c:v>
                </c:pt>
                <c:pt idx="23">
                  <c:v>-0.03788</c:v>
                </c:pt>
                <c:pt idx="24">
                  <c:v>0.0204</c:v>
                </c:pt>
                <c:pt idx="25">
                  <c:v>0.07800000000000001</c:v>
                </c:pt>
                <c:pt idx="26">
                  <c:v>0.13792000000000001</c:v>
                </c:pt>
                <c:pt idx="27">
                  <c:v>0.1986</c:v>
                </c:pt>
                <c:pt idx="28">
                  <c:v>0.25271999999999994</c:v>
                </c:pt>
                <c:pt idx="29">
                  <c:v>0.29436</c:v>
                </c:pt>
                <c:pt idx="30">
                  <c:v>0.32792</c:v>
                </c:pt>
                <c:pt idx="31">
                  <c:v>0.3540400000000001</c:v>
                </c:pt>
                <c:pt idx="32">
                  <c:v>0.37348</c:v>
                </c:pt>
                <c:pt idx="33">
                  <c:v>0.38676000000000005</c:v>
                </c:pt>
                <c:pt idx="34">
                  <c:v>0.39452000000000004</c:v>
                </c:pt>
                <c:pt idx="35">
                  <c:v>0.3978</c:v>
                </c:pt>
                <c:pt idx="36">
                  <c:v>0.39644</c:v>
                </c:pt>
                <c:pt idx="37">
                  <c:v>0.39036</c:v>
                </c:pt>
                <c:pt idx="38">
                  <c:v>0.37996</c:v>
                </c:pt>
                <c:pt idx="39">
                  <c:v>0.36544000000000004</c:v>
                </c:pt>
                <c:pt idx="40">
                  <c:v>0.34732</c:v>
                </c:pt>
                <c:pt idx="41">
                  <c:v>0.32596</c:v>
                </c:pt>
                <c:pt idx="42">
                  <c:v>0.30236</c:v>
                </c:pt>
                <c:pt idx="43">
                  <c:v>0.27756</c:v>
                </c:pt>
                <c:pt idx="44">
                  <c:v>0.25208</c:v>
                </c:pt>
                <c:pt idx="45">
                  <c:v>0.22648000000000001</c:v>
                </c:pt>
                <c:pt idx="46">
                  <c:v>0.20108</c:v>
                </c:pt>
                <c:pt idx="47">
                  <c:v>0.1764</c:v>
                </c:pt>
                <c:pt idx="48">
                  <c:v>0.15232</c:v>
                </c:pt>
                <c:pt idx="49">
                  <c:v>0.12836</c:v>
                </c:pt>
                <c:pt idx="50">
                  <c:v>0.10600000000000001</c:v>
                </c:pt>
                <c:pt idx="51">
                  <c:v>0.0868</c:v>
                </c:pt>
                <c:pt idx="52">
                  <c:v>0.06999999999999999</c:v>
                </c:pt>
                <c:pt idx="53">
                  <c:v>0.055279999999999996</c:v>
                </c:pt>
                <c:pt idx="54">
                  <c:v>0.042800000000000005</c:v>
                </c:pt>
                <c:pt idx="55">
                  <c:v>0.03264</c:v>
                </c:pt>
                <c:pt idx="56">
                  <c:v>0.0244</c:v>
                </c:pt>
                <c:pt idx="57">
                  <c:v>0.01784</c:v>
                </c:pt>
                <c:pt idx="58">
                  <c:v>0.0128</c:v>
                </c:pt>
                <c:pt idx="59">
                  <c:v>0.00928</c:v>
                </c:pt>
                <c:pt idx="60">
                  <c:v>0.0068000000000000005</c:v>
                </c:pt>
                <c:pt idx="61">
                  <c:v>0.00476</c:v>
                </c:pt>
                <c:pt idx="62">
                  <c:v>0.0032800000000000004</c:v>
                </c:pt>
                <c:pt idx="63">
                  <c:v>0.0022800000000000003</c:v>
                </c:pt>
                <c:pt idx="64">
                  <c:v>0.0016400000000000002</c:v>
                </c:pt>
                <c:pt idx="65">
                  <c:v>0.00116</c:v>
                </c:pt>
                <c:pt idx="66">
                  <c:v>0.00084</c:v>
                </c:pt>
                <c:pt idx="67">
                  <c:v>0.0006000000000000001</c:v>
                </c:pt>
                <c:pt idx="68">
                  <c:v>0.0004</c:v>
                </c:pt>
                <c:pt idx="69">
                  <c:v>0.00028000000000000003</c:v>
                </c:pt>
                <c:pt idx="70">
                  <c:v>0.0002</c:v>
                </c:pt>
                <c:pt idx="71">
                  <c:v>0.00016</c:v>
                </c:pt>
                <c:pt idx="72">
                  <c:v>0.00011999999999999999</c:v>
                </c:pt>
                <c:pt idx="73">
                  <c:v>8E-05</c:v>
                </c:pt>
                <c:pt idx="74">
                  <c:v>4E-05</c:v>
                </c:pt>
                <c:pt idx="75">
                  <c:v>4E-05</c:v>
                </c:pt>
                <c:pt idx="76">
                  <c:v>4E-05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[R-G]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CIE!$Q$2:$Q$82</c:f>
              <c:numCache>
                <c:ptCount val="81"/>
                <c:pt idx="0">
                  <c:v>0.0014</c:v>
                </c:pt>
                <c:pt idx="1">
                  <c:v>0.0021000000000000003</c:v>
                </c:pt>
                <c:pt idx="2">
                  <c:v>0.0040999999999999995</c:v>
                </c:pt>
                <c:pt idx="3">
                  <c:v>0.0074</c:v>
                </c:pt>
                <c:pt idx="4">
                  <c:v>0.013900000000000001</c:v>
                </c:pt>
                <c:pt idx="5">
                  <c:v>0.0226</c:v>
                </c:pt>
                <c:pt idx="6">
                  <c:v>0.0423</c:v>
                </c:pt>
                <c:pt idx="7">
                  <c:v>0.07540000000000001</c:v>
                </c:pt>
                <c:pt idx="8">
                  <c:v>0.1304</c:v>
                </c:pt>
                <c:pt idx="9">
                  <c:v>0.2075</c:v>
                </c:pt>
                <c:pt idx="10">
                  <c:v>0.2723</c:v>
                </c:pt>
                <c:pt idx="11">
                  <c:v>0.31170000000000003</c:v>
                </c:pt>
                <c:pt idx="12">
                  <c:v>0.3253</c:v>
                </c:pt>
                <c:pt idx="13">
                  <c:v>0.3183</c:v>
                </c:pt>
                <c:pt idx="14">
                  <c:v>0.2982</c:v>
                </c:pt>
                <c:pt idx="15">
                  <c:v>0.2707</c:v>
                </c:pt>
                <c:pt idx="16">
                  <c:v>0.2308</c:v>
                </c:pt>
                <c:pt idx="17">
                  <c:v>0.1772</c:v>
                </c:pt>
                <c:pt idx="18">
                  <c:v>0.10439999999999999</c:v>
                </c:pt>
                <c:pt idx="19">
                  <c:v>0.0295</c:v>
                </c:pt>
                <c:pt idx="20">
                  <c:v>-0.04340000000000001</c:v>
                </c:pt>
                <c:pt idx="21">
                  <c:v>-0.11130000000000001</c:v>
                </c:pt>
                <c:pt idx="22">
                  <c:v>-0.176</c:v>
                </c:pt>
                <c:pt idx="23">
                  <c:v>-0.2439</c:v>
                </c:pt>
                <c:pt idx="24">
                  <c:v>-0.3181</c:v>
                </c:pt>
                <c:pt idx="25">
                  <c:v>-0.4049</c:v>
                </c:pt>
                <c:pt idx="26">
                  <c:v>-0.4937</c:v>
                </c:pt>
                <c:pt idx="27">
                  <c:v>-0.5791</c:v>
                </c:pt>
                <c:pt idx="28">
                  <c:v>-0.6466999999999999</c:v>
                </c:pt>
                <c:pt idx="29">
                  <c:v>-0.6836</c:v>
                </c:pt>
                <c:pt idx="30">
                  <c:v>-0.6965</c:v>
                </c:pt>
                <c:pt idx="31">
                  <c:v>-0.6892</c:v>
                </c:pt>
                <c:pt idx="32">
                  <c:v>-0.6636</c:v>
                </c:pt>
                <c:pt idx="33">
                  <c:v>-0.6205999999999999</c:v>
                </c:pt>
                <c:pt idx="34">
                  <c:v>-0.5616</c:v>
                </c:pt>
                <c:pt idx="35">
                  <c:v>-0.4881</c:v>
                </c:pt>
                <c:pt idx="36">
                  <c:v>-0.40049999999999997</c:v>
                </c:pt>
                <c:pt idx="37">
                  <c:v>-0.3002</c:v>
                </c:pt>
                <c:pt idx="38">
                  <c:v>-0.18989999999999996</c:v>
                </c:pt>
                <c:pt idx="39">
                  <c:v>-0.07289999999999996</c:v>
                </c:pt>
                <c:pt idx="40">
                  <c:v>0.04630000000000001</c:v>
                </c:pt>
                <c:pt idx="41">
                  <c:v>0.1623</c:v>
                </c:pt>
                <c:pt idx="42">
                  <c:v>0.2693</c:v>
                </c:pt>
                <c:pt idx="43">
                  <c:v>0.3618</c:v>
                </c:pt>
                <c:pt idx="44">
                  <c:v>0.4312</c:v>
                </c:pt>
                <c:pt idx="45">
                  <c:v>0.4788000000000001</c:v>
                </c:pt>
                <c:pt idx="46">
                  <c:v>0.49959999999999993</c:v>
                </c:pt>
                <c:pt idx="47">
                  <c:v>0.49720000000000003</c:v>
                </c:pt>
                <c:pt idx="48">
                  <c:v>0.47340000000000004</c:v>
                </c:pt>
                <c:pt idx="49">
                  <c:v>0.43039999999999995</c:v>
                </c:pt>
                <c:pt idx="50">
                  <c:v>0.37739999999999996</c:v>
                </c:pt>
                <c:pt idx="51">
                  <c:v>0.3249000000000001</c:v>
                </c:pt>
                <c:pt idx="52">
                  <c:v>0.27290000000000003</c:v>
                </c:pt>
                <c:pt idx="53">
                  <c:v>0.22260000000000002</c:v>
                </c:pt>
                <c:pt idx="54">
                  <c:v>0.1765</c:v>
                </c:pt>
                <c:pt idx="55">
                  <c:v>0.1371</c:v>
                </c:pt>
                <c:pt idx="56">
                  <c:v>0.10389999999999999</c:v>
                </c:pt>
                <c:pt idx="57">
                  <c:v>0.0766</c:v>
                </c:pt>
                <c:pt idx="58">
                  <c:v>0.055400000000000005</c:v>
                </c:pt>
                <c:pt idx="59">
                  <c:v>0.040400000000000005</c:v>
                </c:pt>
                <c:pt idx="60">
                  <c:v>0.0298</c:v>
                </c:pt>
                <c:pt idx="61">
                  <c:v>0.020999999999999998</c:v>
                </c:pt>
                <c:pt idx="62">
                  <c:v>0.0145</c:v>
                </c:pt>
                <c:pt idx="63">
                  <c:v>0.010100000000000001</c:v>
                </c:pt>
                <c:pt idx="64">
                  <c:v>0.0073</c:v>
                </c:pt>
                <c:pt idx="65">
                  <c:v>0.0052</c:v>
                </c:pt>
                <c:pt idx="66">
                  <c:v>0.0036999999999999997</c:v>
                </c:pt>
                <c:pt idx="67">
                  <c:v>0.0026000000000000003</c:v>
                </c:pt>
                <c:pt idx="68">
                  <c:v>0.0018999999999999998</c:v>
                </c:pt>
                <c:pt idx="69">
                  <c:v>0.0013</c:v>
                </c:pt>
                <c:pt idx="70">
                  <c:v>0.0009</c:v>
                </c:pt>
                <c:pt idx="71">
                  <c:v>0.0006000000000000001</c:v>
                </c:pt>
                <c:pt idx="72">
                  <c:v>0.0004</c:v>
                </c:pt>
                <c:pt idx="73">
                  <c:v>0.00030000000000000003</c:v>
                </c:pt>
                <c:pt idx="74">
                  <c:v>0.00019999999999999998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[W-Bl]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CIE!$R$2:$R$82</c:f>
              <c:numCache>
                <c:ptCount val="81"/>
                <c:pt idx="0">
                  <c:v>0</c:v>
                </c:pt>
                <c:pt idx="1">
                  <c:v>0.0001</c:v>
                </c:pt>
                <c:pt idx="2">
                  <c:v>0.0001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0.0012</c:v>
                </c:pt>
                <c:pt idx="7">
                  <c:v>0.0022</c:v>
                </c:pt>
                <c:pt idx="8">
                  <c:v>0.004</c:v>
                </c:pt>
                <c:pt idx="9">
                  <c:v>0.0073</c:v>
                </c:pt>
                <c:pt idx="10">
                  <c:v>0.0116</c:v>
                </c:pt>
                <c:pt idx="11">
                  <c:v>0.0168</c:v>
                </c:pt>
                <c:pt idx="12">
                  <c:v>0.023</c:v>
                </c:pt>
                <c:pt idx="13">
                  <c:v>0.0298</c:v>
                </c:pt>
                <c:pt idx="14">
                  <c:v>0.038</c:v>
                </c:pt>
                <c:pt idx="15">
                  <c:v>0.048</c:v>
                </c:pt>
                <c:pt idx="16">
                  <c:v>0.06</c:v>
                </c:pt>
                <c:pt idx="17">
                  <c:v>0.0739</c:v>
                </c:pt>
                <c:pt idx="18">
                  <c:v>0.091</c:v>
                </c:pt>
                <c:pt idx="19">
                  <c:v>0.1126</c:v>
                </c:pt>
                <c:pt idx="20">
                  <c:v>0.139</c:v>
                </c:pt>
                <c:pt idx="21">
                  <c:v>0.1693</c:v>
                </c:pt>
                <c:pt idx="22">
                  <c:v>0.208</c:v>
                </c:pt>
                <c:pt idx="23">
                  <c:v>0.2586</c:v>
                </c:pt>
                <c:pt idx="24">
                  <c:v>0.323</c:v>
                </c:pt>
                <c:pt idx="25">
                  <c:v>0.4073</c:v>
                </c:pt>
                <c:pt idx="26">
                  <c:v>0.503</c:v>
                </c:pt>
                <c:pt idx="27">
                  <c:v>0.6082</c:v>
                </c:pt>
                <c:pt idx="28">
                  <c:v>0.71</c:v>
                </c:pt>
                <c:pt idx="29">
                  <c:v>0.7932</c:v>
                </c:pt>
                <c:pt idx="30">
                  <c:v>0.862</c:v>
                </c:pt>
                <c:pt idx="31">
                  <c:v>0.9149</c:v>
                </c:pt>
                <c:pt idx="32">
                  <c:v>0.954</c:v>
                </c:pt>
                <c:pt idx="33">
                  <c:v>0.9803</c:v>
                </c:pt>
                <c:pt idx="34">
                  <c:v>0.995</c:v>
                </c:pt>
                <c:pt idx="35">
                  <c:v>1.0002</c:v>
                </c:pt>
                <c:pt idx="36">
                  <c:v>0.995</c:v>
                </c:pt>
                <c:pt idx="37">
                  <c:v>0.9786</c:v>
                </c:pt>
                <c:pt idx="38">
                  <c:v>0.952</c:v>
                </c:pt>
                <c:pt idx="39">
                  <c:v>0.9154</c:v>
                </c:pt>
                <c:pt idx="40">
                  <c:v>0.87</c:v>
                </c:pt>
                <c:pt idx="41">
                  <c:v>0.8163</c:v>
                </c:pt>
                <c:pt idx="42">
                  <c:v>0.757</c:v>
                </c:pt>
                <c:pt idx="43">
                  <c:v>0.6949</c:v>
                </c:pt>
                <c:pt idx="44">
                  <c:v>0.631</c:v>
                </c:pt>
                <c:pt idx="45">
                  <c:v>0.5668</c:v>
                </c:pt>
                <c:pt idx="46">
                  <c:v>0.503</c:v>
                </c:pt>
                <c:pt idx="47">
                  <c:v>0.4412</c:v>
                </c:pt>
                <c:pt idx="48">
                  <c:v>0.381</c:v>
                </c:pt>
                <c:pt idx="49">
                  <c:v>0.321</c:v>
                </c:pt>
                <c:pt idx="50">
                  <c:v>0.265</c:v>
                </c:pt>
                <c:pt idx="51">
                  <c:v>0.217</c:v>
                </c:pt>
                <c:pt idx="52">
                  <c:v>0.175</c:v>
                </c:pt>
                <c:pt idx="53">
                  <c:v>0.1382</c:v>
                </c:pt>
                <c:pt idx="54">
                  <c:v>0.107</c:v>
                </c:pt>
                <c:pt idx="55">
                  <c:v>0.0816</c:v>
                </c:pt>
                <c:pt idx="56">
                  <c:v>0.061</c:v>
                </c:pt>
                <c:pt idx="57">
                  <c:v>0.0446</c:v>
                </c:pt>
                <c:pt idx="58">
                  <c:v>0.032</c:v>
                </c:pt>
                <c:pt idx="59">
                  <c:v>0.0232</c:v>
                </c:pt>
                <c:pt idx="60">
                  <c:v>0.017</c:v>
                </c:pt>
                <c:pt idx="61">
                  <c:v>0.0119</c:v>
                </c:pt>
                <c:pt idx="62">
                  <c:v>0.0082</c:v>
                </c:pt>
                <c:pt idx="63">
                  <c:v>0.0057</c:v>
                </c:pt>
                <c:pt idx="64">
                  <c:v>0.0041</c:v>
                </c:pt>
                <c:pt idx="65">
                  <c:v>0.0029</c:v>
                </c:pt>
                <c:pt idx="66">
                  <c:v>0.0021</c:v>
                </c:pt>
                <c:pt idx="67">
                  <c:v>0.0015</c:v>
                </c:pt>
                <c:pt idx="68">
                  <c:v>0.001</c:v>
                </c:pt>
                <c:pt idx="69">
                  <c:v>0.0007</c:v>
                </c:pt>
                <c:pt idx="70">
                  <c:v>0.0005</c:v>
                </c:pt>
                <c:pt idx="71">
                  <c:v>0.0004</c:v>
                </c:pt>
                <c:pt idx="72">
                  <c:v>0.0003</c:v>
                </c:pt>
                <c:pt idx="73">
                  <c:v>0.0002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9782365"/>
        <c:axId val="50049742"/>
      </c:scatterChart>
      <c:valAx>
        <c:axId val="29782365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9742"/>
        <c:crosses val="autoZero"/>
        <c:crossBetween val="midCat"/>
        <c:dispUnits/>
        <c:majorUnit val="50"/>
      </c:valAx>
      <c:valAx>
        <c:axId val="5004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2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Funciones de respuesta cromática</a:t>
            </a:r>
          </a:p>
        </c:rich>
      </c:tx>
      <c:layout>
        <c:manualLayout>
          <c:xMode val="factor"/>
          <c:yMode val="factor"/>
          <c:x val="-0.0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215"/>
          <c:w val="0.99025"/>
          <c:h val="0.85125"/>
        </c:manualLayout>
      </c:layout>
      <c:scatterChart>
        <c:scatterStyle val="smoothMarker"/>
        <c:varyColors val="0"/>
        <c:ser>
          <c:idx val="0"/>
          <c:order val="0"/>
          <c:tx>
            <c:v>[Y-B]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CIE!$P$2:$P$82</c:f>
              <c:numCache>
                <c:ptCount val="81"/>
                <c:pt idx="0">
                  <c:v>-0.0026</c:v>
                </c:pt>
                <c:pt idx="1">
                  <c:v>-0.0041600000000000005</c:v>
                </c:pt>
                <c:pt idx="2">
                  <c:v>-0.008</c:v>
                </c:pt>
                <c:pt idx="3">
                  <c:v>-0.014400000000000001</c:v>
                </c:pt>
                <c:pt idx="4">
                  <c:v>-0.027000000000000003</c:v>
                </c:pt>
                <c:pt idx="5">
                  <c:v>-0.04384000000000001</c:v>
                </c:pt>
                <c:pt idx="6">
                  <c:v>-0.08248000000000001</c:v>
                </c:pt>
                <c:pt idx="7">
                  <c:v>-0.14764000000000002</c:v>
                </c:pt>
                <c:pt idx="8">
                  <c:v>-0.25664</c:v>
                </c:pt>
                <c:pt idx="9">
                  <c:v>-0.41272000000000003</c:v>
                </c:pt>
                <c:pt idx="10">
                  <c:v>-0.5496</c:v>
                </c:pt>
                <c:pt idx="11">
                  <c:v>-0.64248</c:v>
                </c:pt>
                <c:pt idx="12">
                  <c:v>-0.6896400000000001</c:v>
                </c:pt>
                <c:pt idx="13">
                  <c:v>-0.70112</c:v>
                </c:pt>
                <c:pt idx="14">
                  <c:v>-0.69364</c:v>
                </c:pt>
                <c:pt idx="15">
                  <c:v>-0.67844</c:v>
                </c:pt>
                <c:pt idx="16">
                  <c:v>-0.64368</c:v>
                </c:pt>
                <c:pt idx="17">
                  <c:v>-0.58168</c:v>
                </c:pt>
                <c:pt idx="18">
                  <c:v>-0.47864000000000007</c:v>
                </c:pt>
                <c:pt idx="19">
                  <c:v>-0.37172</c:v>
                </c:pt>
                <c:pt idx="20">
                  <c:v>-0.26959999999999995</c:v>
                </c:pt>
                <c:pt idx="21">
                  <c:v>-0.17876</c:v>
                </c:pt>
                <c:pt idx="22">
                  <c:v>-0.10288000000000003</c:v>
                </c:pt>
                <c:pt idx="23">
                  <c:v>-0.03788</c:v>
                </c:pt>
                <c:pt idx="24">
                  <c:v>0.0204</c:v>
                </c:pt>
                <c:pt idx="25">
                  <c:v>0.07800000000000001</c:v>
                </c:pt>
                <c:pt idx="26">
                  <c:v>0.13792000000000001</c:v>
                </c:pt>
                <c:pt idx="27">
                  <c:v>0.1986</c:v>
                </c:pt>
                <c:pt idx="28">
                  <c:v>0.25271999999999994</c:v>
                </c:pt>
                <c:pt idx="29">
                  <c:v>0.29436</c:v>
                </c:pt>
                <c:pt idx="30">
                  <c:v>0.32792</c:v>
                </c:pt>
                <c:pt idx="31">
                  <c:v>0.3540400000000001</c:v>
                </c:pt>
                <c:pt idx="32">
                  <c:v>0.37348</c:v>
                </c:pt>
                <c:pt idx="33">
                  <c:v>0.38676000000000005</c:v>
                </c:pt>
                <c:pt idx="34">
                  <c:v>0.39452000000000004</c:v>
                </c:pt>
                <c:pt idx="35">
                  <c:v>0.3978</c:v>
                </c:pt>
                <c:pt idx="36">
                  <c:v>0.39644</c:v>
                </c:pt>
                <c:pt idx="37">
                  <c:v>0.39036</c:v>
                </c:pt>
                <c:pt idx="38">
                  <c:v>0.37996</c:v>
                </c:pt>
                <c:pt idx="39">
                  <c:v>0.36544000000000004</c:v>
                </c:pt>
                <c:pt idx="40">
                  <c:v>0.34732</c:v>
                </c:pt>
                <c:pt idx="41">
                  <c:v>0.32596</c:v>
                </c:pt>
                <c:pt idx="42">
                  <c:v>0.30236</c:v>
                </c:pt>
                <c:pt idx="43">
                  <c:v>0.27756</c:v>
                </c:pt>
                <c:pt idx="44">
                  <c:v>0.25208</c:v>
                </c:pt>
                <c:pt idx="45">
                  <c:v>0.22648000000000001</c:v>
                </c:pt>
                <c:pt idx="46">
                  <c:v>0.20108</c:v>
                </c:pt>
                <c:pt idx="47">
                  <c:v>0.1764</c:v>
                </c:pt>
                <c:pt idx="48">
                  <c:v>0.15232</c:v>
                </c:pt>
                <c:pt idx="49">
                  <c:v>0.12836</c:v>
                </c:pt>
                <c:pt idx="50">
                  <c:v>0.10600000000000001</c:v>
                </c:pt>
                <c:pt idx="51">
                  <c:v>0.0868</c:v>
                </c:pt>
                <c:pt idx="52">
                  <c:v>0.06999999999999999</c:v>
                </c:pt>
                <c:pt idx="53">
                  <c:v>0.055279999999999996</c:v>
                </c:pt>
                <c:pt idx="54">
                  <c:v>0.042800000000000005</c:v>
                </c:pt>
                <c:pt idx="55">
                  <c:v>0.03264</c:v>
                </c:pt>
                <c:pt idx="56">
                  <c:v>0.0244</c:v>
                </c:pt>
                <c:pt idx="57">
                  <c:v>0.01784</c:v>
                </c:pt>
                <c:pt idx="58">
                  <c:v>0.0128</c:v>
                </c:pt>
                <c:pt idx="59">
                  <c:v>0.00928</c:v>
                </c:pt>
                <c:pt idx="60">
                  <c:v>0.0068000000000000005</c:v>
                </c:pt>
                <c:pt idx="61">
                  <c:v>0.00476</c:v>
                </c:pt>
                <c:pt idx="62">
                  <c:v>0.0032800000000000004</c:v>
                </c:pt>
                <c:pt idx="63">
                  <c:v>0.0022800000000000003</c:v>
                </c:pt>
                <c:pt idx="64">
                  <c:v>0.0016400000000000002</c:v>
                </c:pt>
                <c:pt idx="65">
                  <c:v>0.00116</c:v>
                </c:pt>
                <c:pt idx="66">
                  <c:v>0.00084</c:v>
                </c:pt>
                <c:pt idx="67">
                  <c:v>0.0006000000000000001</c:v>
                </c:pt>
                <c:pt idx="68">
                  <c:v>0.0004</c:v>
                </c:pt>
                <c:pt idx="69">
                  <c:v>0.00028000000000000003</c:v>
                </c:pt>
                <c:pt idx="70">
                  <c:v>0.0002</c:v>
                </c:pt>
                <c:pt idx="71">
                  <c:v>0.00016</c:v>
                </c:pt>
                <c:pt idx="72">
                  <c:v>0.00011999999999999999</c:v>
                </c:pt>
                <c:pt idx="73">
                  <c:v>8E-05</c:v>
                </c:pt>
                <c:pt idx="74">
                  <c:v>4E-05</c:v>
                </c:pt>
                <c:pt idx="75">
                  <c:v>4E-05</c:v>
                </c:pt>
                <c:pt idx="76">
                  <c:v>4E-05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[R-G]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CIE!$Q$2:$Q$82</c:f>
              <c:numCache>
                <c:ptCount val="81"/>
                <c:pt idx="0">
                  <c:v>0.0014</c:v>
                </c:pt>
                <c:pt idx="1">
                  <c:v>0.0021000000000000003</c:v>
                </c:pt>
                <c:pt idx="2">
                  <c:v>0.0040999999999999995</c:v>
                </c:pt>
                <c:pt idx="3">
                  <c:v>0.0074</c:v>
                </c:pt>
                <c:pt idx="4">
                  <c:v>0.013900000000000001</c:v>
                </c:pt>
                <c:pt idx="5">
                  <c:v>0.0226</c:v>
                </c:pt>
                <c:pt idx="6">
                  <c:v>0.0423</c:v>
                </c:pt>
                <c:pt idx="7">
                  <c:v>0.07540000000000001</c:v>
                </c:pt>
                <c:pt idx="8">
                  <c:v>0.1304</c:v>
                </c:pt>
                <c:pt idx="9">
                  <c:v>0.2075</c:v>
                </c:pt>
                <c:pt idx="10">
                  <c:v>0.2723</c:v>
                </c:pt>
                <c:pt idx="11">
                  <c:v>0.31170000000000003</c:v>
                </c:pt>
                <c:pt idx="12">
                  <c:v>0.3253</c:v>
                </c:pt>
                <c:pt idx="13">
                  <c:v>0.3183</c:v>
                </c:pt>
                <c:pt idx="14">
                  <c:v>0.2982</c:v>
                </c:pt>
                <c:pt idx="15">
                  <c:v>0.2707</c:v>
                </c:pt>
                <c:pt idx="16">
                  <c:v>0.2308</c:v>
                </c:pt>
                <c:pt idx="17">
                  <c:v>0.1772</c:v>
                </c:pt>
                <c:pt idx="18">
                  <c:v>0.10439999999999999</c:v>
                </c:pt>
                <c:pt idx="19">
                  <c:v>0.0295</c:v>
                </c:pt>
                <c:pt idx="20">
                  <c:v>-0.04340000000000001</c:v>
                </c:pt>
                <c:pt idx="21">
                  <c:v>-0.11130000000000001</c:v>
                </c:pt>
                <c:pt idx="22">
                  <c:v>-0.176</c:v>
                </c:pt>
                <c:pt idx="23">
                  <c:v>-0.2439</c:v>
                </c:pt>
                <c:pt idx="24">
                  <c:v>-0.3181</c:v>
                </c:pt>
                <c:pt idx="25">
                  <c:v>-0.4049</c:v>
                </c:pt>
                <c:pt idx="26">
                  <c:v>-0.4937</c:v>
                </c:pt>
                <c:pt idx="27">
                  <c:v>-0.5791</c:v>
                </c:pt>
                <c:pt idx="28">
                  <c:v>-0.6466999999999999</c:v>
                </c:pt>
                <c:pt idx="29">
                  <c:v>-0.6836</c:v>
                </c:pt>
                <c:pt idx="30">
                  <c:v>-0.6965</c:v>
                </c:pt>
                <c:pt idx="31">
                  <c:v>-0.6892</c:v>
                </c:pt>
                <c:pt idx="32">
                  <c:v>-0.6636</c:v>
                </c:pt>
                <c:pt idx="33">
                  <c:v>-0.6205999999999999</c:v>
                </c:pt>
                <c:pt idx="34">
                  <c:v>-0.5616</c:v>
                </c:pt>
                <c:pt idx="35">
                  <c:v>-0.4881</c:v>
                </c:pt>
                <c:pt idx="36">
                  <c:v>-0.40049999999999997</c:v>
                </c:pt>
                <c:pt idx="37">
                  <c:v>-0.3002</c:v>
                </c:pt>
                <c:pt idx="38">
                  <c:v>-0.18989999999999996</c:v>
                </c:pt>
                <c:pt idx="39">
                  <c:v>-0.07289999999999996</c:v>
                </c:pt>
                <c:pt idx="40">
                  <c:v>0.04630000000000001</c:v>
                </c:pt>
                <c:pt idx="41">
                  <c:v>0.1623</c:v>
                </c:pt>
                <c:pt idx="42">
                  <c:v>0.2693</c:v>
                </c:pt>
                <c:pt idx="43">
                  <c:v>0.3618</c:v>
                </c:pt>
                <c:pt idx="44">
                  <c:v>0.4312</c:v>
                </c:pt>
                <c:pt idx="45">
                  <c:v>0.4788000000000001</c:v>
                </c:pt>
                <c:pt idx="46">
                  <c:v>0.49959999999999993</c:v>
                </c:pt>
                <c:pt idx="47">
                  <c:v>0.49720000000000003</c:v>
                </c:pt>
                <c:pt idx="48">
                  <c:v>0.47340000000000004</c:v>
                </c:pt>
                <c:pt idx="49">
                  <c:v>0.43039999999999995</c:v>
                </c:pt>
                <c:pt idx="50">
                  <c:v>0.37739999999999996</c:v>
                </c:pt>
                <c:pt idx="51">
                  <c:v>0.3249000000000001</c:v>
                </c:pt>
                <c:pt idx="52">
                  <c:v>0.27290000000000003</c:v>
                </c:pt>
                <c:pt idx="53">
                  <c:v>0.22260000000000002</c:v>
                </c:pt>
                <c:pt idx="54">
                  <c:v>0.1765</c:v>
                </c:pt>
                <c:pt idx="55">
                  <c:v>0.1371</c:v>
                </c:pt>
                <c:pt idx="56">
                  <c:v>0.10389999999999999</c:v>
                </c:pt>
                <c:pt idx="57">
                  <c:v>0.0766</c:v>
                </c:pt>
                <c:pt idx="58">
                  <c:v>0.055400000000000005</c:v>
                </c:pt>
                <c:pt idx="59">
                  <c:v>0.040400000000000005</c:v>
                </c:pt>
                <c:pt idx="60">
                  <c:v>0.0298</c:v>
                </c:pt>
                <c:pt idx="61">
                  <c:v>0.020999999999999998</c:v>
                </c:pt>
                <c:pt idx="62">
                  <c:v>0.0145</c:v>
                </c:pt>
                <c:pt idx="63">
                  <c:v>0.010100000000000001</c:v>
                </c:pt>
                <c:pt idx="64">
                  <c:v>0.0073</c:v>
                </c:pt>
                <c:pt idx="65">
                  <c:v>0.0052</c:v>
                </c:pt>
                <c:pt idx="66">
                  <c:v>0.0036999999999999997</c:v>
                </c:pt>
                <c:pt idx="67">
                  <c:v>0.0026000000000000003</c:v>
                </c:pt>
                <c:pt idx="68">
                  <c:v>0.0018999999999999998</c:v>
                </c:pt>
                <c:pt idx="69">
                  <c:v>0.0013</c:v>
                </c:pt>
                <c:pt idx="70">
                  <c:v>0.0009</c:v>
                </c:pt>
                <c:pt idx="71">
                  <c:v>0.0006000000000000001</c:v>
                </c:pt>
                <c:pt idx="72">
                  <c:v>0.0004</c:v>
                </c:pt>
                <c:pt idx="73">
                  <c:v>0.00030000000000000003</c:v>
                </c:pt>
                <c:pt idx="74">
                  <c:v>0.00019999999999999998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[W-Bl]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CIE!$R$2:$R$82</c:f>
              <c:numCache>
                <c:ptCount val="81"/>
                <c:pt idx="0">
                  <c:v>0</c:v>
                </c:pt>
                <c:pt idx="1">
                  <c:v>0.0001</c:v>
                </c:pt>
                <c:pt idx="2">
                  <c:v>0.0001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0.0012</c:v>
                </c:pt>
                <c:pt idx="7">
                  <c:v>0.0022</c:v>
                </c:pt>
                <c:pt idx="8">
                  <c:v>0.004</c:v>
                </c:pt>
                <c:pt idx="9">
                  <c:v>0.0073</c:v>
                </c:pt>
                <c:pt idx="10">
                  <c:v>0.0116</c:v>
                </c:pt>
                <c:pt idx="11">
                  <c:v>0.0168</c:v>
                </c:pt>
                <c:pt idx="12">
                  <c:v>0.023</c:v>
                </c:pt>
                <c:pt idx="13">
                  <c:v>0.0298</c:v>
                </c:pt>
                <c:pt idx="14">
                  <c:v>0.038</c:v>
                </c:pt>
                <c:pt idx="15">
                  <c:v>0.048</c:v>
                </c:pt>
                <c:pt idx="16">
                  <c:v>0.06</c:v>
                </c:pt>
                <c:pt idx="17">
                  <c:v>0.0739</c:v>
                </c:pt>
                <c:pt idx="18">
                  <c:v>0.091</c:v>
                </c:pt>
                <c:pt idx="19">
                  <c:v>0.1126</c:v>
                </c:pt>
                <c:pt idx="20">
                  <c:v>0.139</c:v>
                </c:pt>
                <c:pt idx="21">
                  <c:v>0.1693</c:v>
                </c:pt>
                <c:pt idx="22">
                  <c:v>0.208</c:v>
                </c:pt>
                <c:pt idx="23">
                  <c:v>0.2586</c:v>
                </c:pt>
                <c:pt idx="24">
                  <c:v>0.323</c:v>
                </c:pt>
                <c:pt idx="25">
                  <c:v>0.4073</c:v>
                </c:pt>
                <c:pt idx="26">
                  <c:v>0.503</c:v>
                </c:pt>
                <c:pt idx="27">
                  <c:v>0.6082</c:v>
                </c:pt>
                <c:pt idx="28">
                  <c:v>0.71</c:v>
                </c:pt>
                <c:pt idx="29">
                  <c:v>0.7932</c:v>
                </c:pt>
                <c:pt idx="30">
                  <c:v>0.862</c:v>
                </c:pt>
                <c:pt idx="31">
                  <c:v>0.9149</c:v>
                </c:pt>
                <c:pt idx="32">
                  <c:v>0.954</c:v>
                </c:pt>
                <c:pt idx="33">
                  <c:v>0.9803</c:v>
                </c:pt>
                <c:pt idx="34">
                  <c:v>0.995</c:v>
                </c:pt>
                <c:pt idx="35">
                  <c:v>1.0002</c:v>
                </c:pt>
                <c:pt idx="36">
                  <c:v>0.995</c:v>
                </c:pt>
                <c:pt idx="37">
                  <c:v>0.9786</c:v>
                </c:pt>
                <c:pt idx="38">
                  <c:v>0.952</c:v>
                </c:pt>
                <c:pt idx="39">
                  <c:v>0.9154</c:v>
                </c:pt>
                <c:pt idx="40">
                  <c:v>0.87</c:v>
                </c:pt>
                <c:pt idx="41">
                  <c:v>0.8163</c:v>
                </c:pt>
                <c:pt idx="42">
                  <c:v>0.757</c:v>
                </c:pt>
                <c:pt idx="43">
                  <c:v>0.6949</c:v>
                </c:pt>
                <c:pt idx="44">
                  <c:v>0.631</c:v>
                </c:pt>
                <c:pt idx="45">
                  <c:v>0.5668</c:v>
                </c:pt>
                <c:pt idx="46">
                  <c:v>0.503</c:v>
                </c:pt>
                <c:pt idx="47">
                  <c:v>0.4412</c:v>
                </c:pt>
                <c:pt idx="48">
                  <c:v>0.381</c:v>
                </c:pt>
                <c:pt idx="49">
                  <c:v>0.321</c:v>
                </c:pt>
                <c:pt idx="50">
                  <c:v>0.265</c:v>
                </c:pt>
                <c:pt idx="51">
                  <c:v>0.217</c:v>
                </c:pt>
                <c:pt idx="52">
                  <c:v>0.175</c:v>
                </c:pt>
                <c:pt idx="53">
                  <c:v>0.1382</c:v>
                </c:pt>
                <c:pt idx="54">
                  <c:v>0.107</c:v>
                </c:pt>
                <c:pt idx="55">
                  <c:v>0.0816</c:v>
                </c:pt>
                <c:pt idx="56">
                  <c:v>0.061</c:v>
                </c:pt>
                <c:pt idx="57">
                  <c:v>0.0446</c:v>
                </c:pt>
                <c:pt idx="58">
                  <c:v>0.032</c:v>
                </c:pt>
                <c:pt idx="59">
                  <c:v>0.0232</c:v>
                </c:pt>
                <c:pt idx="60">
                  <c:v>0.017</c:v>
                </c:pt>
                <c:pt idx="61">
                  <c:v>0.0119</c:v>
                </c:pt>
                <c:pt idx="62">
                  <c:v>0.0082</c:v>
                </c:pt>
                <c:pt idx="63">
                  <c:v>0.0057</c:v>
                </c:pt>
                <c:pt idx="64">
                  <c:v>0.0041</c:v>
                </c:pt>
                <c:pt idx="65">
                  <c:v>0.0029</c:v>
                </c:pt>
                <c:pt idx="66">
                  <c:v>0.0021</c:v>
                </c:pt>
                <c:pt idx="67">
                  <c:v>0.0015</c:v>
                </c:pt>
                <c:pt idx="68">
                  <c:v>0.001</c:v>
                </c:pt>
                <c:pt idx="69">
                  <c:v>0.0007</c:v>
                </c:pt>
                <c:pt idx="70">
                  <c:v>0.0005</c:v>
                </c:pt>
                <c:pt idx="71">
                  <c:v>0.0004</c:v>
                </c:pt>
                <c:pt idx="72">
                  <c:v>0.0003</c:v>
                </c:pt>
                <c:pt idx="73">
                  <c:v>0.0002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36518255"/>
        <c:axId val="44564032"/>
      </c:scatterChart>
      <c:valAx>
        <c:axId val="36518255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32"/>
        <c:crosses val="autoZero"/>
        <c:crossBetween val="midCat"/>
        <c:dispUnits/>
        <c:majorUnit val="50"/>
      </c:valAx>
      <c:valAx>
        <c:axId val="4456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8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75"/>
          <c:y val="0.11075"/>
          <c:w val="0.97525"/>
          <c:h val="0.8635"/>
        </c:manualLayout>
      </c:layout>
      <c:scatterChart>
        <c:scatterStyle val="smoothMarker"/>
        <c:varyColors val="0"/>
        <c:ser>
          <c:idx val="0"/>
          <c:order val="0"/>
          <c:tx>
            <c:v>ILUMINANTE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CIE!$A$2:$A$82</c:f>
              <c:numCache>
                <c:ptCount val="8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  <c:pt idx="77">
                  <c:v>765</c:v>
                </c:pt>
                <c:pt idx="78">
                  <c:v>770</c:v>
                </c:pt>
                <c:pt idx="79">
                  <c:v>775</c:v>
                </c:pt>
                <c:pt idx="80">
                  <c:v>780</c:v>
                </c:pt>
              </c:numCache>
            </c:numRef>
          </c:xVal>
          <c:yVal>
            <c:numRef>
              <c:f>CIE!$D$2:$D$82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0.65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36153921"/>
        <c:axId val="26711666"/>
      </c:scatterChart>
      <c:valAx>
        <c:axId val="36153921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1666"/>
        <c:crosses val="autoZero"/>
        <c:crossBetween val="midCat"/>
        <c:dispUnits/>
        <c:majorUnit val="50"/>
      </c:valAx>
      <c:valAx>
        <c:axId val="267116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3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91</xdr:row>
      <xdr:rowOff>47625</xdr:rowOff>
    </xdr:from>
    <xdr:to>
      <xdr:col>8</xdr:col>
      <xdr:colOff>695325</xdr:colOff>
      <xdr:row>98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5915025" y="14782800"/>
          <a:ext cx="14097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83</xdr:row>
      <xdr:rowOff>9525</xdr:rowOff>
    </xdr:from>
    <xdr:to>
      <xdr:col>5</xdr:col>
      <xdr:colOff>247650</xdr:colOff>
      <xdr:row>87</xdr:row>
      <xdr:rowOff>85725</xdr:rowOff>
    </xdr:to>
    <xdr:sp>
      <xdr:nvSpPr>
        <xdr:cNvPr id="2" name="Line 4"/>
        <xdr:cNvSpPr>
          <a:spLocks/>
        </xdr:cNvSpPr>
      </xdr:nvSpPr>
      <xdr:spPr>
        <a:xfrm>
          <a:off x="3943350" y="13449300"/>
          <a:ext cx="514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82</xdr:row>
      <xdr:rowOff>152400</xdr:rowOff>
    </xdr:from>
    <xdr:to>
      <xdr:col>5</xdr:col>
      <xdr:colOff>409575</xdr:colOff>
      <xdr:row>87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4600575" y="13430250"/>
          <a:ext cx="190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83</xdr:row>
      <xdr:rowOff>28575</xdr:rowOff>
    </xdr:from>
    <xdr:to>
      <xdr:col>6</xdr:col>
      <xdr:colOff>285750</xdr:colOff>
      <xdr:row>87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4743450" y="134683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85</xdr:row>
      <xdr:rowOff>66675</xdr:rowOff>
    </xdr:from>
    <xdr:to>
      <xdr:col>14</xdr:col>
      <xdr:colOff>295275</xdr:colOff>
      <xdr:row>104</xdr:row>
      <xdr:rowOff>152400</xdr:rowOff>
    </xdr:to>
    <xdr:graphicFrame>
      <xdr:nvGraphicFramePr>
        <xdr:cNvPr id="5" name="Gráfico 8"/>
        <xdr:cNvGraphicFramePr/>
      </xdr:nvGraphicFramePr>
      <xdr:xfrm>
        <a:off x="8220075" y="13830300"/>
        <a:ext cx="327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590550</xdr:colOff>
      <xdr:row>18</xdr:row>
      <xdr:rowOff>114300</xdr:rowOff>
    </xdr:to>
    <xdr:graphicFrame>
      <xdr:nvGraphicFramePr>
        <xdr:cNvPr id="1" name="Gráfico 1"/>
        <xdr:cNvGraphicFramePr/>
      </xdr:nvGraphicFramePr>
      <xdr:xfrm>
        <a:off x="9525" y="9525"/>
        <a:ext cx="3657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0</xdr:row>
      <xdr:rowOff>28575</xdr:rowOff>
    </xdr:from>
    <xdr:to>
      <xdr:col>8</xdr:col>
      <xdr:colOff>114300</xdr:colOff>
      <xdr:row>11</xdr:row>
      <xdr:rowOff>95250</xdr:rowOff>
    </xdr:to>
    <xdr:graphicFrame>
      <xdr:nvGraphicFramePr>
        <xdr:cNvPr id="2" name="Gráfico 2"/>
        <xdr:cNvGraphicFramePr/>
      </xdr:nvGraphicFramePr>
      <xdr:xfrm>
        <a:off x="3695700" y="28575"/>
        <a:ext cx="25431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619125</xdr:colOff>
      <xdr:row>11</xdr:row>
      <xdr:rowOff>114300</xdr:rowOff>
    </xdr:from>
    <xdr:to>
      <xdr:col>8</xdr:col>
      <xdr:colOff>114300</xdr:colOff>
      <xdr:row>23</xdr:row>
      <xdr:rowOff>28575</xdr:rowOff>
    </xdr:to>
    <xdr:graphicFrame>
      <xdr:nvGraphicFramePr>
        <xdr:cNvPr id="3" name="Gráfico 3"/>
        <xdr:cNvGraphicFramePr/>
      </xdr:nvGraphicFramePr>
      <xdr:xfrm>
        <a:off x="3695700" y="1895475"/>
        <a:ext cx="25431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619125</xdr:colOff>
      <xdr:row>23</xdr:row>
      <xdr:rowOff>47625</xdr:rowOff>
    </xdr:from>
    <xdr:to>
      <xdr:col>8</xdr:col>
      <xdr:colOff>133350</xdr:colOff>
      <xdr:row>34</xdr:row>
      <xdr:rowOff>9525</xdr:rowOff>
    </xdr:to>
    <xdr:graphicFrame>
      <xdr:nvGraphicFramePr>
        <xdr:cNvPr id="4" name="Gráfico 4"/>
        <xdr:cNvGraphicFramePr/>
      </xdr:nvGraphicFramePr>
      <xdr:xfrm>
        <a:off x="3695700" y="3771900"/>
        <a:ext cx="256222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619125</xdr:colOff>
      <xdr:row>23</xdr:row>
      <xdr:rowOff>85725</xdr:rowOff>
    </xdr:to>
    <xdr:graphicFrame>
      <xdr:nvGraphicFramePr>
        <xdr:cNvPr id="1" name="Gráfico 1"/>
        <xdr:cNvGraphicFramePr/>
      </xdr:nvGraphicFramePr>
      <xdr:xfrm>
        <a:off x="19050" y="28575"/>
        <a:ext cx="5133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0</xdr:rowOff>
    </xdr:from>
    <xdr:to>
      <xdr:col>6</xdr:col>
      <xdr:colOff>647700</xdr:colOff>
      <xdr:row>47</xdr:row>
      <xdr:rowOff>114300</xdr:rowOff>
    </xdr:to>
    <xdr:graphicFrame>
      <xdr:nvGraphicFramePr>
        <xdr:cNvPr id="2" name="Gráfico 2"/>
        <xdr:cNvGraphicFramePr/>
      </xdr:nvGraphicFramePr>
      <xdr:xfrm>
        <a:off x="76200" y="3886200"/>
        <a:ext cx="51054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6</xdr:col>
      <xdr:colOff>438150</xdr:colOff>
      <xdr:row>23</xdr:row>
      <xdr:rowOff>47625</xdr:rowOff>
    </xdr:to>
    <xdr:graphicFrame>
      <xdr:nvGraphicFramePr>
        <xdr:cNvPr id="1" name="Gráfico 1"/>
        <xdr:cNvGraphicFramePr/>
      </xdr:nvGraphicFramePr>
      <xdr:xfrm>
        <a:off x="28575" y="28575"/>
        <a:ext cx="49815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</xdr:colOff>
      <xdr:row>23</xdr:row>
      <xdr:rowOff>85725</xdr:rowOff>
    </xdr:to>
    <xdr:graphicFrame>
      <xdr:nvGraphicFramePr>
        <xdr:cNvPr id="1" name="Gráfico 1"/>
        <xdr:cNvGraphicFramePr/>
      </xdr:nvGraphicFramePr>
      <xdr:xfrm>
        <a:off x="0" y="0"/>
        <a:ext cx="5400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9525</xdr:colOff>
      <xdr:row>23</xdr:row>
      <xdr:rowOff>47625</xdr:rowOff>
    </xdr:to>
    <xdr:graphicFrame>
      <xdr:nvGraphicFramePr>
        <xdr:cNvPr id="1" name="Gráfico 1"/>
        <xdr:cNvGraphicFramePr/>
      </xdr:nvGraphicFramePr>
      <xdr:xfrm>
        <a:off x="28575" y="28575"/>
        <a:ext cx="5314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6</xdr:col>
      <xdr:colOff>676275</xdr:colOff>
      <xdr:row>23</xdr:row>
      <xdr:rowOff>9525</xdr:rowOff>
    </xdr:to>
    <xdr:graphicFrame>
      <xdr:nvGraphicFramePr>
        <xdr:cNvPr id="1" name="Gráfico 1"/>
        <xdr:cNvGraphicFramePr/>
      </xdr:nvGraphicFramePr>
      <xdr:xfrm>
        <a:off x="28575" y="9525"/>
        <a:ext cx="5219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0" y="0"/>
        <a:ext cx="4724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errano@ucm.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150" zoomScaleNormal="150" zoomScalePageLayoutView="0" workbookViewId="0" topLeftCell="A1">
      <selection activeCell="C94" sqref="C94"/>
    </sheetView>
  </sheetViews>
  <sheetFormatPr defaultColWidth="11.421875" defaultRowHeight="12.75"/>
  <cols>
    <col min="1" max="2" width="12.7109375" style="1" customWidth="1"/>
    <col min="3" max="3" width="14.8515625" style="1" customWidth="1"/>
    <col min="4" max="5" width="11.421875" style="1" customWidth="1"/>
    <col min="6" max="6" width="13.421875" style="1" customWidth="1"/>
    <col min="7" max="18" width="11.421875" style="1" customWidth="1"/>
    <col min="19" max="19" width="12.7109375" style="1" customWidth="1"/>
    <col min="23" max="23" width="11.7109375" style="0" customWidth="1"/>
  </cols>
  <sheetData>
    <row r="1" spans="1:23" ht="12.75">
      <c r="A1" s="1" t="s">
        <v>46</v>
      </c>
      <c r="B1" s="54" t="s">
        <v>47</v>
      </c>
      <c r="C1" s="54" t="s">
        <v>48</v>
      </c>
      <c r="D1" s="1" t="s">
        <v>49</v>
      </c>
      <c r="E1" s="2" t="s">
        <v>1</v>
      </c>
      <c r="F1" s="3" t="s">
        <v>2</v>
      </c>
      <c r="G1" s="4" t="s">
        <v>3</v>
      </c>
      <c r="H1" s="52" t="s">
        <v>37</v>
      </c>
      <c r="I1" s="52" t="s">
        <v>38</v>
      </c>
      <c r="J1" s="4" t="s">
        <v>39</v>
      </c>
      <c r="K1" s="52" t="s">
        <v>40</v>
      </c>
      <c r="L1" s="52" t="s">
        <v>41</v>
      </c>
      <c r="M1" s="52" t="s">
        <v>42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0</v>
      </c>
      <c r="T1" t="s">
        <v>13</v>
      </c>
      <c r="U1" t="s">
        <v>14</v>
      </c>
      <c r="V1" t="s">
        <v>15</v>
      </c>
      <c r="W1" t="s">
        <v>16</v>
      </c>
    </row>
    <row r="2" spans="1:23" ht="12.75">
      <c r="A2" s="1">
        <v>380</v>
      </c>
      <c r="C2" s="1">
        <v>1</v>
      </c>
      <c r="D2" s="1">
        <f>B2*C2</f>
        <v>0</v>
      </c>
      <c r="E2" s="51">
        <v>0.0014</v>
      </c>
      <c r="F2" s="51">
        <v>0</v>
      </c>
      <c r="G2" s="51">
        <v>0.0065</v>
      </c>
      <c r="H2" s="1">
        <f>D2*E2</f>
        <v>0</v>
      </c>
      <c r="I2" s="1">
        <f>D2*F2</f>
        <v>0</v>
      </c>
      <c r="J2" s="1">
        <f>D2*G2</f>
        <v>0</v>
      </c>
      <c r="K2" s="1">
        <f>D2*P2</f>
        <v>0</v>
      </c>
      <c r="L2" s="1">
        <f>D2*Q2</f>
        <v>0</v>
      </c>
      <c r="M2" s="1">
        <f>D2*F2</f>
        <v>0</v>
      </c>
      <c r="N2" s="1">
        <f>0.4*F2</f>
        <v>0</v>
      </c>
      <c r="O2" s="1">
        <f>0.4*G2</f>
        <v>0.0026</v>
      </c>
      <c r="P2" s="51">
        <f>N2-O2</f>
        <v>-0.0026</v>
      </c>
      <c r="Q2" s="51">
        <f>E2-F2</f>
        <v>0.0014</v>
      </c>
      <c r="R2" s="1">
        <v>0</v>
      </c>
      <c r="S2" s="1">
        <v>380</v>
      </c>
      <c r="T2">
        <f>E2/(E2+F2+G2)</f>
        <v>0.17721518987341775</v>
      </c>
      <c r="U2">
        <f>F2/(E2+F2+G2)</f>
        <v>0</v>
      </c>
      <c r="V2">
        <f>G2/(E2+F2+G2)</f>
        <v>0.8227848101265823</v>
      </c>
      <c r="W2">
        <f>T2+U2+V2</f>
        <v>1</v>
      </c>
    </row>
    <row r="3" spans="1:23" ht="12.75">
      <c r="A3" s="1">
        <v>385</v>
      </c>
      <c r="C3" s="1">
        <v>1</v>
      </c>
      <c r="D3" s="1">
        <f>B3*C3</f>
        <v>0</v>
      </c>
      <c r="E3" s="51">
        <v>0.0022</v>
      </c>
      <c r="F3" s="51">
        <v>0.0001</v>
      </c>
      <c r="G3" s="51">
        <v>0.0105</v>
      </c>
      <c r="H3" s="1">
        <f>D3*E3</f>
        <v>0</v>
      </c>
      <c r="I3" s="1">
        <f>D3*F3</f>
        <v>0</v>
      </c>
      <c r="J3" s="1">
        <f>D3*G3</f>
        <v>0</v>
      </c>
      <c r="K3" s="1">
        <f>D3*P3</f>
        <v>0</v>
      </c>
      <c r="L3" s="1">
        <f>D3*Q3</f>
        <v>0</v>
      </c>
      <c r="M3" s="1">
        <f>D3*F3</f>
        <v>0</v>
      </c>
      <c r="N3" s="1">
        <f>0.4*F3</f>
        <v>4E-05</v>
      </c>
      <c r="O3" s="1">
        <f>0.4*G3</f>
        <v>0.004200000000000001</v>
      </c>
      <c r="P3" s="51">
        <f>N3-O3</f>
        <v>-0.0041600000000000005</v>
      </c>
      <c r="Q3" s="51">
        <f aca="true" t="shared" si="0" ref="Q3:Q66">E3-F3</f>
        <v>0.0021000000000000003</v>
      </c>
      <c r="R3" s="1">
        <v>0.0001</v>
      </c>
      <c r="S3" s="1">
        <v>385</v>
      </c>
      <c r="T3">
        <f aca="true" t="shared" si="1" ref="T3:T65">E3/(E3+F3+G3)</f>
        <v>0.171875</v>
      </c>
      <c r="U3">
        <f aca="true" t="shared" si="2" ref="U3:U65">F3/(E3+F3+G3)</f>
        <v>0.0078125</v>
      </c>
      <c r="V3">
        <f aca="true" t="shared" si="3" ref="V3:V66">G3/(E3+F3+G3)</f>
        <v>0.8203125</v>
      </c>
      <c r="W3">
        <f aca="true" t="shared" si="4" ref="W3:W66">T3+U3+V3</f>
        <v>1</v>
      </c>
    </row>
    <row r="4" spans="1:23" ht="12.75">
      <c r="A4" s="1">
        <v>390</v>
      </c>
      <c r="C4" s="1">
        <v>1</v>
      </c>
      <c r="D4" s="1">
        <f>B4*C4</f>
        <v>0</v>
      </c>
      <c r="E4" s="51">
        <v>0.0042</v>
      </c>
      <c r="F4" s="51">
        <v>0.0001</v>
      </c>
      <c r="G4" s="51">
        <v>0.0201</v>
      </c>
      <c r="H4" s="1">
        <f>D4*E4</f>
        <v>0</v>
      </c>
      <c r="I4" s="1">
        <f>D4*F4</f>
        <v>0</v>
      </c>
      <c r="J4" s="1">
        <f>D4*G4</f>
        <v>0</v>
      </c>
      <c r="K4" s="1">
        <f>D4*P4</f>
        <v>0</v>
      </c>
      <c r="L4" s="1">
        <f>D4*Q4</f>
        <v>0</v>
      </c>
      <c r="M4" s="1">
        <f>D4*F4</f>
        <v>0</v>
      </c>
      <c r="N4" s="1">
        <f aca="true" t="shared" si="5" ref="N4:N67">0.4*F4</f>
        <v>4E-05</v>
      </c>
      <c r="O4" s="1">
        <f>0.4*G4</f>
        <v>0.00804</v>
      </c>
      <c r="P4" s="51">
        <f aca="true" t="shared" si="6" ref="P4:P67">N4-O4</f>
        <v>-0.008</v>
      </c>
      <c r="Q4" s="51">
        <f t="shared" si="0"/>
        <v>0.0040999999999999995</v>
      </c>
      <c r="R4" s="1">
        <v>0.0001</v>
      </c>
      <c r="S4" s="1">
        <v>390</v>
      </c>
      <c r="T4">
        <f t="shared" si="1"/>
        <v>0.1721311475409836</v>
      </c>
      <c r="U4">
        <f t="shared" si="2"/>
        <v>0.004098360655737705</v>
      </c>
      <c r="V4">
        <f t="shared" si="3"/>
        <v>0.8237704918032788</v>
      </c>
      <c r="W4">
        <f t="shared" si="4"/>
        <v>1</v>
      </c>
    </row>
    <row r="5" spans="1:23" ht="12.75">
      <c r="A5" s="1">
        <v>395</v>
      </c>
      <c r="C5" s="1">
        <v>1</v>
      </c>
      <c r="D5" s="1">
        <f>B5*C5</f>
        <v>0</v>
      </c>
      <c r="E5" s="51">
        <v>0.0076</v>
      </c>
      <c r="F5" s="51">
        <v>0.0002</v>
      </c>
      <c r="G5" s="51">
        <v>0.0362</v>
      </c>
      <c r="H5" s="1">
        <f>D5*E5</f>
        <v>0</v>
      </c>
      <c r="I5" s="1">
        <f>D5*F5</f>
        <v>0</v>
      </c>
      <c r="J5" s="1">
        <f>D5*G5</f>
        <v>0</v>
      </c>
      <c r="K5" s="1">
        <f>D5*P5</f>
        <v>0</v>
      </c>
      <c r="L5" s="1">
        <f>D5*Q5</f>
        <v>0</v>
      </c>
      <c r="M5" s="1">
        <f>D5*F5</f>
        <v>0</v>
      </c>
      <c r="N5" s="1">
        <f t="shared" si="5"/>
        <v>8E-05</v>
      </c>
      <c r="O5" s="1">
        <f aca="true" t="shared" si="7" ref="O5:O68">0.4*G5</f>
        <v>0.014480000000000002</v>
      </c>
      <c r="P5" s="51">
        <f t="shared" si="6"/>
        <v>-0.014400000000000001</v>
      </c>
      <c r="Q5" s="51">
        <f t="shared" si="0"/>
        <v>0.0074</v>
      </c>
      <c r="R5" s="1">
        <v>0.0002</v>
      </c>
      <c r="S5" s="1">
        <v>395</v>
      </c>
      <c r="T5">
        <f t="shared" si="1"/>
        <v>0.1727272727272727</v>
      </c>
      <c r="U5">
        <f t="shared" si="2"/>
        <v>0.004545454545454545</v>
      </c>
      <c r="V5">
        <f t="shared" si="3"/>
        <v>0.8227272727272728</v>
      </c>
      <c r="W5">
        <f t="shared" si="4"/>
        <v>1</v>
      </c>
    </row>
    <row r="6" spans="1:23" ht="12.75">
      <c r="A6" s="1">
        <v>400</v>
      </c>
      <c r="B6" s="1">
        <v>0.1</v>
      </c>
      <c r="C6" s="1">
        <v>1</v>
      </c>
      <c r="D6" s="1">
        <f>B6*C6</f>
        <v>0.1</v>
      </c>
      <c r="E6" s="51">
        <v>0.0143</v>
      </c>
      <c r="F6" s="51">
        <v>0.0004</v>
      </c>
      <c r="G6" s="51">
        <v>0.0679</v>
      </c>
      <c r="H6" s="1">
        <f>D6*E6</f>
        <v>0.00143</v>
      </c>
      <c r="I6" s="1">
        <f>D6*F6</f>
        <v>4E-05</v>
      </c>
      <c r="J6" s="1">
        <f>D6*G6</f>
        <v>0.006790000000000001</v>
      </c>
      <c r="K6" s="1">
        <f>D6*P6</f>
        <v>-0.0027000000000000006</v>
      </c>
      <c r="L6" s="1">
        <f>D6*Q6</f>
        <v>0.0013900000000000002</v>
      </c>
      <c r="M6" s="1">
        <f>D6*F6</f>
        <v>4E-05</v>
      </c>
      <c r="N6" s="1">
        <f t="shared" si="5"/>
        <v>0.00016</v>
      </c>
      <c r="O6" s="1">
        <f t="shared" si="7"/>
        <v>0.027160000000000004</v>
      </c>
      <c r="P6" s="51">
        <f t="shared" si="6"/>
        <v>-0.027000000000000003</v>
      </c>
      <c r="Q6" s="51">
        <f t="shared" si="0"/>
        <v>0.013900000000000001</v>
      </c>
      <c r="R6" s="1">
        <v>0.0004</v>
      </c>
      <c r="S6" s="1">
        <v>400</v>
      </c>
      <c r="T6">
        <f t="shared" si="1"/>
        <v>0.1731234866828087</v>
      </c>
      <c r="U6">
        <f t="shared" si="2"/>
        <v>0.004842615012106538</v>
      </c>
      <c r="V6">
        <f t="shared" si="3"/>
        <v>0.8220338983050847</v>
      </c>
      <c r="W6">
        <f t="shared" si="4"/>
        <v>0.9999999999999999</v>
      </c>
    </row>
    <row r="7" spans="1:23" ht="12.75">
      <c r="A7" s="1">
        <v>405</v>
      </c>
      <c r="C7" s="1">
        <v>1</v>
      </c>
      <c r="D7" s="1">
        <f>B7*C7</f>
        <v>0</v>
      </c>
      <c r="E7" s="51">
        <v>0.0232</v>
      </c>
      <c r="F7" s="51">
        <v>0.0006</v>
      </c>
      <c r="G7" s="51">
        <v>0.1102</v>
      </c>
      <c r="H7" s="1">
        <f>D7*E7</f>
        <v>0</v>
      </c>
      <c r="I7" s="1">
        <f>D7*F7</f>
        <v>0</v>
      </c>
      <c r="J7" s="1">
        <f>D7*G7</f>
        <v>0</v>
      </c>
      <c r="K7" s="1">
        <f>D7*P7</f>
        <v>0</v>
      </c>
      <c r="L7" s="1">
        <f>D7*Q7</f>
        <v>0</v>
      </c>
      <c r="M7" s="1">
        <f>D7*F7</f>
        <v>0</v>
      </c>
      <c r="N7" s="1">
        <f t="shared" si="5"/>
        <v>0.00023999999999999998</v>
      </c>
      <c r="O7" s="1">
        <f t="shared" si="7"/>
        <v>0.04408000000000001</v>
      </c>
      <c r="P7" s="51">
        <f t="shared" si="6"/>
        <v>-0.04384000000000001</v>
      </c>
      <c r="Q7" s="51">
        <f t="shared" si="0"/>
        <v>0.0226</v>
      </c>
      <c r="R7" s="1">
        <v>0.0006</v>
      </c>
      <c r="S7" s="1">
        <v>405</v>
      </c>
      <c r="T7">
        <f t="shared" si="1"/>
        <v>0.17313432835820894</v>
      </c>
      <c r="U7">
        <f t="shared" si="2"/>
        <v>0.004477611940298507</v>
      </c>
      <c r="V7">
        <f t="shared" si="3"/>
        <v>0.8223880597014925</v>
      </c>
      <c r="W7">
        <f t="shared" si="4"/>
        <v>1</v>
      </c>
    </row>
    <row r="8" spans="1:23" ht="12.75">
      <c r="A8" s="1">
        <v>410</v>
      </c>
      <c r="C8" s="1">
        <v>1</v>
      </c>
      <c r="D8" s="1">
        <f>B8*C8</f>
        <v>0</v>
      </c>
      <c r="E8" s="51">
        <v>0.0435</v>
      </c>
      <c r="F8" s="51">
        <v>0.0012</v>
      </c>
      <c r="G8" s="51">
        <v>0.2074</v>
      </c>
      <c r="H8" s="1">
        <f>D8*E8</f>
        <v>0</v>
      </c>
      <c r="I8" s="1">
        <f>D8*F8</f>
        <v>0</v>
      </c>
      <c r="J8" s="1">
        <f>D8*G8</f>
        <v>0</v>
      </c>
      <c r="K8" s="1">
        <f>D8*P8</f>
        <v>0</v>
      </c>
      <c r="L8" s="1">
        <f>D8*Q8</f>
        <v>0</v>
      </c>
      <c r="M8" s="1">
        <f>D8*F8</f>
        <v>0</v>
      </c>
      <c r="N8" s="1">
        <f t="shared" si="5"/>
        <v>0.00047999999999999996</v>
      </c>
      <c r="O8" s="1">
        <f t="shared" si="7"/>
        <v>0.08296</v>
      </c>
      <c r="P8" s="51">
        <f t="shared" si="6"/>
        <v>-0.08248000000000001</v>
      </c>
      <c r="Q8" s="51">
        <f t="shared" si="0"/>
        <v>0.0423</v>
      </c>
      <c r="R8" s="1">
        <v>0.0012</v>
      </c>
      <c r="S8" s="1">
        <v>410</v>
      </c>
      <c r="T8">
        <f t="shared" si="1"/>
        <v>0.17255057516858388</v>
      </c>
      <c r="U8">
        <f t="shared" si="2"/>
        <v>0.004760015866719556</v>
      </c>
      <c r="V8">
        <f t="shared" si="3"/>
        <v>0.8226894089646966</v>
      </c>
      <c r="W8">
        <f t="shared" si="4"/>
        <v>1</v>
      </c>
    </row>
    <row r="9" spans="1:23" ht="12.75">
      <c r="A9" s="1">
        <v>415</v>
      </c>
      <c r="C9" s="1">
        <v>1</v>
      </c>
      <c r="D9" s="1">
        <f>B9*C9</f>
        <v>0</v>
      </c>
      <c r="E9" s="51">
        <v>0.0776</v>
      </c>
      <c r="F9" s="51">
        <v>0.0022</v>
      </c>
      <c r="G9" s="51">
        <v>0.3713</v>
      </c>
      <c r="H9" s="1">
        <f>D9*E9</f>
        <v>0</v>
      </c>
      <c r="I9" s="1">
        <f>D9*F9</f>
        <v>0</v>
      </c>
      <c r="J9" s="1">
        <f>D9*G9</f>
        <v>0</v>
      </c>
      <c r="K9" s="1">
        <f>D9*P9</f>
        <v>0</v>
      </c>
      <c r="L9" s="1">
        <f>D9*Q9</f>
        <v>0</v>
      </c>
      <c r="M9" s="1">
        <f>D9*F9</f>
        <v>0</v>
      </c>
      <c r="N9" s="1">
        <f t="shared" si="5"/>
        <v>0.0008800000000000001</v>
      </c>
      <c r="O9" s="1">
        <f t="shared" si="7"/>
        <v>0.14852</v>
      </c>
      <c r="P9" s="51">
        <f t="shared" si="6"/>
        <v>-0.14764000000000002</v>
      </c>
      <c r="Q9" s="51">
        <f t="shared" si="0"/>
        <v>0.07540000000000001</v>
      </c>
      <c r="R9" s="1">
        <v>0.0022</v>
      </c>
      <c r="S9" s="1">
        <v>415</v>
      </c>
      <c r="T9">
        <f t="shared" si="1"/>
        <v>0.17202394147639105</v>
      </c>
      <c r="U9">
        <f t="shared" si="2"/>
        <v>0.004876967412990468</v>
      </c>
      <c r="V9">
        <f t="shared" si="3"/>
        <v>0.8230990911106185</v>
      </c>
      <c r="W9">
        <f t="shared" si="4"/>
        <v>1</v>
      </c>
    </row>
    <row r="10" spans="1:23" ht="12.75">
      <c r="A10" s="1">
        <v>420</v>
      </c>
      <c r="C10" s="1">
        <v>1</v>
      </c>
      <c r="D10" s="1">
        <f>B10*C10</f>
        <v>0</v>
      </c>
      <c r="E10" s="51">
        <v>0.1344</v>
      </c>
      <c r="F10" s="51">
        <v>0.004</v>
      </c>
      <c r="G10" s="51">
        <v>0.6456</v>
      </c>
      <c r="H10" s="1">
        <f>D10*E10</f>
        <v>0</v>
      </c>
      <c r="I10" s="1">
        <f>D10*F10</f>
        <v>0</v>
      </c>
      <c r="J10" s="1">
        <f>D10*G10</f>
        <v>0</v>
      </c>
      <c r="K10" s="1">
        <f>D10*P10</f>
        <v>0</v>
      </c>
      <c r="L10" s="1">
        <f>D10*Q10</f>
        <v>0</v>
      </c>
      <c r="M10" s="1">
        <f>D10*F10</f>
        <v>0</v>
      </c>
      <c r="N10" s="1">
        <f t="shared" si="5"/>
        <v>0.0016</v>
      </c>
      <c r="O10" s="1">
        <f t="shared" si="7"/>
        <v>0.25823999999999997</v>
      </c>
      <c r="P10" s="51">
        <f t="shared" si="6"/>
        <v>-0.25664</v>
      </c>
      <c r="Q10" s="51">
        <f t="shared" si="0"/>
        <v>0.1304</v>
      </c>
      <c r="R10" s="1">
        <v>0.004</v>
      </c>
      <c r="S10" s="1">
        <v>420</v>
      </c>
      <c r="T10">
        <f t="shared" si="1"/>
        <v>0.17142857142857143</v>
      </c>
      <c r="U10">
        <f t="shared" si="2"/>
        <v>0.005102040816326531</v>
      </c>
      <c r="V10">
        <f t="shared" si="3"/>
        <v>0.823469387755102</v>
      </c>
      <c r="W10">
        <f t="shared" si="4"/>
        <v>1</v>
      </c>
    </row>
    <row r="11" spans="1:23" ht="12.75">
      <c r="A11" s="1">
        <v>425</v>
      </c>
      <c r="C11" s="1">
        <v>1</v>
      </c>
      <c r="D11" s="1">
        <f>B11*C11</f>
        <v>0</v>
      </c>
      <c r="E11" s="51">
        <v>0.2148</v>
      </c>
      <c r="F11" s="51">
        <v>0.0073</v>
      </c>
      <c r="G11" s="51">
        <v>1.0391</v>
      </c>
      <c r="H11" s="1">
        <f>D11*E11</f>
        <v>0</v>
      </c>
      <c r="I11" s="1">
        <f>D11*F11</f>
        <v>0</v>
      </c>
      <c r="J11" s="1">
        <f>D11*G11</f>
        <v>0</v>
      </c>
      <c r="K11" s="1">
        <f>D11*P11</f>
        <v>0</v>
      </c>
      <c r="L11" s="1">
        <f>D11*Q11</f>
        <v>0</v>
      </c>
      <c r="M11" s="1">
        <f>D11*F11</f>
        <v>0</v>
      </c>
      <c r="N11" s="1">
        <f t="shared" si="5"/>
        <v>0.0029200000000000003</v>
      </c>
      <c r="O11" s="1">
        <f t="shared" si="7"/>
        <v>0.41564</v>
      </c>
      <c r="P11" s="51">
        <f t="shared" si="6"/>
        <v>-0.41272000000000003</v>
      </c>
      <c r="Q11" s="51">
        <f t="shared" si="0"/>
        <v>0.2075</v>
      </c>
      <c r="R11" s="1">
        <v>0.0073</v>
      </c>
      <c r="S11" s="1">
        <v>425</v>
      </c>
      <c r="T11">
        <f>E11/(E11+F11+G11)</f>
        <v>0.17031398667935302</v>
      </c>
      <c r="U11">
        <f t="shared" si="2"/>
        <v>0.005788138281002221</v>
      </c>
      <c r="V11">
        <f t="shared" si="3"/>
        <v>0.8238978750396448</v>
      </c>
      <c r="W11">
        <f t="shared" si="4"/>
        <v>1</v>
      </c>
    </row>
    <row r="12" spans="1:23" ht="12.75">
      <c r="A12" s="1">
        <v>430</v>
      </c>
      <c r="C12" s="1">
        <v>1</v>
      </c>
      <c r="D12" s="1">
        <f>B12*C12</f>
        <v>0</v>
      </c>
      <c r="E12" s="51">
        <v>0.2839</v>
      </c>
      <c r="F12" s="51">
        <v>0.0116</v>
      </c>
      <c r="G12" s="51">
        <v>1.3856</v>
      </c>
      <c r="H12" s="1">
        <f>D12*E12</f>
        <v>0</v>
      </c>
      <c r="I12" s="1">
        <f>D12*F12</f>
        <v>0</v>
      </c>
      <c r="J12" s="1">
        <f>D12*G12</f>
        <v>0</v>
      </c>
      <c r="K12" s="1">
        <f>D12*P12</f>
        <v>0</v>
      </c>
      <c r="L12" s="1">
        <f>D12*Q12</f>
        <v>0</v>
      </c>
      <c r="M12" s="1">
        <f>D12*F12</f>
        <v>0</v>
      </c>
      <c r="N12" s="1">
        <f t="shared" si="5"/>
        <v>0.00464</v>
      </c>
      <c r="O12" s="1">
        <f t="shared" si="7"/>
        <v>0.55424</v>
      </c>
      <c r="P12" s="51">
        <f t="shared" si="6"/>
        <v>-0.5496</v>
      </c>
      <c r="Q12" s="51">
        <f t="shared" si="0"/>
        <v>0.2723</v>
      </c>
      <c r="R12" s="1">
        <v>0.0116</v>
      </c>
      <c r="S12" s="1">
        <v>430</v>
      </c>
      <c r="T12">
        <f t="shared" si="1"/>
        <v>0.16887752067098924</v>
      </c>
      <c r="U12">
        <f t="shared" si="2"/>
        <v>0.006900243887930522</v>
      </c>
      <c r="V12">
        <f t="shared" si="3"/>
        <v>0.8242222354410803</v>
      </c>
      <c r="W12">
        <f t="shared" si="4"/>
        <v>1</v>
      </c>
    </row>
    <row r="13" spans="1:23" ht="12.75">
      <c r="A13" s="1">
        <v>435</v>
      </c>
      <c r="C13" s="1">
        <v>1</v>
      </c>
      <c r="D13" s="1">
        <f>B13*C13</f>
        <v>0</v>
      </c>
      <c r="E13" s="51">
        <v>0.3285</v>
      </c>
      <c r="F13" s="51">
        <v>0.0168</v>
      </c>
      <c r="G13" s="51">
        <v>1.623</v>
      </c>
      <c r="H13" s="1">
        <f>D13*E13</f>
        <v>0</v>
      </c>
      <c r="I13" s="1">
        <f>D13*F13</f>
        <v>0</v>
      </c>
      <c r="J13" s="1">
        <f>D13*G13</f>
        <v>0</v>
      </c>
      <c r="K13" s="1">
        <f>D13*P13</f>
        <v>0</v>
      </c>
      <c r="L13" s="1">
        <f>D13*Q13</f>
        <v>0</v>
      </c>
      <c r="M13" s="1">
        <f>D13*F13</f>
        <v>0</v>
      </c>
      <c r="N13" s="1">
        <f t="shared" si="5"/>
        <v>0.00672</v>
      </c>
      <c r="O13" s="1">
        <f t="shared" si="7"/>
        <v>0.6492</v>
      </c>
      <c r="P13" s="51">
        <f t="shared" si="6"/>
        <v>-0.64248</v>
      </c>
      <c r="Q13" s="51">
        <f t="shared" si="0"/>
        <v>0.31170000000000003</v>
      </c>
      <c r="R13" s="1">
        <v>0.0168</v>
      </c>
      <c r="S13" s="1">
        <v>435</v>
      </c>
      <c r="T13">
        <f t="shared" si="1"/>
        <v>0.16689529035208048</v>
      </c>
      <c r="U13">
        <f t="shared" si="2"/>
        <v>0.008535284255448864</v>
      </c>
      <c r="V13">
        <f t="shared" si="3"/>
        <v>0.8245694253924707</v>
      </c>
      <c r="W13">
        <f t="shared" si="4"/>
        <v>1</v>
      </c>
    </row>
    <row r="14" spans="1:23" ht="12.75">
      <c r="A14" s="1">
        <v>440</v>
      </c>
      <c r="C14" s="1">
        <v>1</v>
      </c>
      <c r="D14" s="1">
        <f>B14*C14</f>
        <v>0</v>
      </c>
      <c r="E14" s="51">
        <v>0.3483</v>
      </c>
      <c r="F14" s="51">
        <v>0.023</v>
      </c>
      <c r="G14" s="51">
        <v>1.7471</v>
      </c>
      <c r="H14" s="1">
        <f>D14*E14</f>
        <v>0</v>
      </c>
      <c r="I14" s="1">
        <f>D14*F14</f>
        <v>0</v>
      </c>
      <c r="J14" s="1">
        <f>D14*G14</f>
        <v>0</v>
      </c>
      <c r="K14" s="1">
        <f>D14*P14</f>
        <v>0</v>
      </c>
      <c r="L14" s="1">
        <f>D14*Q14</f>
        <v>0</v>
      </c>
      <c r="M14" s="1">
        <f>D14*F14</f>
        <v>0</v>
      </c>
      <c r="N14" s="1">
        <f t="shared" si="5"/>
        <v>0.0092</v>
      </c>
      <c r="O14" s="1">
        <f t="shared" si="7"/>
        <v>0.6988400000000001</v>
      </c>
      <c r="P14" s="51">
        <f t="shared" si="6"/>
        <v>-0.6896400000000001</v>
      </c>
      <c r="Q14" s="51">
        <f t="shared" si="0"/>
        <v>0.3253</v>
      </c>
      <c r="R14" s="1">
        <v>0.023</v>
      </c>
      <c r="S14" s="1">
        <v>440</v>
      </c>
      <c r="T14">
        <f t="shared" si="1"/>
        <v>0.16441654078549847</v>
      </c>
      <c r="U14">
        <f t="shared" si="2"/>
        <v>0.010857250755287007</v>
      </c>
      <c r="V14">
        <f t="shared" si="3"/>
        <v>0.8247262084592144</v>
      </c>
      <c r="W14">
        <f t="shared" si="4"/>
        <v>0.9999999999999999</v>
      </c>
    </row>
    <row r="15" spans="1:23" ht="12.75">
      <c r="A15" s="1">
        <v>445</v>
      </c>
      <c r="C15" s="1">
        <v>1</v>
      </c>
      <c r="D15" s="1">
        <f>B15*C15</f>
        <v>0</v>
      </c>
      <c r="E15" s="51">
        <v>0.3481</v>
      </c>
      <c r="F15" s="51">
        <v>0.0298</v>
      </c>
      <c r="G15" s="51">
        <v>1.7826</v>
      </c>
      <c r="H15" s="1">
        <f>D15*E15</f>
        <v>0</v>
      </c>
      <c r="I15" s="1">
        <f>D15*F15</f>
        <v>0</v>
      </c>
      <c r="J15" s="1">
        <f>D15*G15</f>
        <v>0</v>
      </c>
      <c r="K15" s="1">
        <f>D15*P15</f>
        <v>0</v>
      </c>
      <c r="L15" s="1">
        <f>D15*Q15</f>
        <v>0</v>
      </c>
      <c r="M15" s="1">
        <f>D15*F15</f>
        <v>0</v>
      </c>
      <c r="N15" s="1">
        <f t="shared" si="5"/>
        <v>0.01192</v>
      </c>
      <c r="O15" s="1">
        <f t="shared" si="7"/>
        <v>0.71304</v>
      </c>
      <c r="P15" s="51">
        <f t="shared" si="6"/>
        <v>-0.70112</v>
      </c>
      <c r="Q15" s="51">
        <f t="shared" si="0"/>
        <v>0.3183</v>
      </c>
      <c r="R15" s="1">
        <v>0.0298</v>
      </c>
      <c r="S15" s="1">
        <v>445</v>
      </c>
      <c r="T15">
        <f t="shared" si="1"/>
        <v>0.16112011108539692</v>
      </c>
      <c r="U15">
        <f t="shared" si="2"/>
        <v>0.013793103448275864</v>
      </c>
      <c r="V15">
        <f t="shared" si="3"/>
        <v>0.8250867854663273</v>
      </c>
      <c r="W15">
        <f t="shared" si="4"/>
        <v>1</v>
      </c>
    </row>
    <row r="16" spans="1:23" ht="12.75">
      <c r="A16" s="1">
        <v>450</v>
      </c>
      <c r="B16" s="1">
        <v>0.75</v>
      </c>
      <c r="C16" s="1">
        <v>1</v>
      </c>
      <c r="D16" s="1">
        <f>B16*C16</f>
        <v>0.75</v>
      </c>
      <c r="E16" s="51">
        <v>0.3362</v>
      </c>
      <c r="F16" s="51">
        <v>0.038</v>
      </c>
      <c r="G16" s="51">
        <v>1.7721</v>
      </c>
      <c r="H16" s="1">
        <f>D16*E16</f>
        <v>0.25215</v>
      </c>
      <c r="I16" s="1">
        <f>D16*F16</f>
        <v>0.028499999999999998</v>
      </c>
      <c r="J16" s="1">
        <f>D16*G16</f>
        <v>1.329075</v>
      </c>
      <c r="K16" s="1">
        <f>D16*P16</f>
        <v>-0.52023</v>
      </c>
      <c r="L16" s="1">
        <f>D16*Q16</f>
        <v>0.22365000000000002</v>
      </c>
      <c r="M16" s="1">
        <f>D16*F16</f>
        <v>0.028499999999999998</v>
      </c>
      <c r="N16" s="1">
        <f t="shared" si="5"/>
        <v>0.0152</v>
      </c>
      <c r="O16" s="1">
        <f t="shared" si="7"/>
        <v>0.70884</v>
      </c>
      <c r="P16" s="51">
        <f t="shared" si="6"/>
        <v>-0.69364</v>
      </c>
      <c r="Q16" s="51">
        <f t="shared" si="0"/>
        <v>0.2982</v>
      </c>
      <c r="R16" s="1">
        <v>0.038</v>
      </c>
      <c r="S16" s="1">
        <v>450</v>
      </c>
      <c r="T16">
        <f t="shared" si="1"/>
        <v>0.1566416623957508</v>
      </c>
      <c r="U16">
        <f t="shared" si="2"/>
        <v>0.017704887480780876</v>
      </c>
      <c r="V16">
        <f t="shared" si="3"/>
        <v>0.8256534501234682</v>
      </c>
      <c r="W16">
        <f t="shared" si="4"/>
        <v>1</v>
      </c>
    </row>
    <row r="17" spans="1:23" ht="12.75">
      <c r="A17" s="1">
        <v>455</v>
      </c>
      <c r="C17" s="1">
        <v>1</v>
      </c>
      <c r="D17" s="1">
        <f>B17*C17</f>
        <v>0</v>
      </c>
      <c r="E17" s="51">
        <v>0.3187</v>
      </c>
      <c r="F17" s="51">
        <v>0.048</v>
      </c>
      <c r="G17" s="51">
        <v>1.7441</v>
      </c>
      <c r="H17" s="1">
        <f>D17*E17</f>
        <v>0</v>
      </c>
      <c r="I17" s="1">
        <f>D17*F17</f>
        <v>0</v>
      </c>
      <c r="J17" s="1">
        <f>D17*G17</f>
        <v>0</v>
      </c>
      <c r="K17" s="1">
        <f>D17*P17</f>
        <v>0</v>
      </c>
      <c r="L17" s="1">
        <f>D17*Q17</f>
        <v>0</v>
      </c>
      <c r="M17" s="1">
        <f>D17*F17</f>
        <v>0</v>
      </c>
      <c r="N17" s="1">
        <f t="shared" si="5"/>
        <v>0.019200000000000002</v>
      </c>
      <c r="O17" s="1">
        <f t="shared" si="7"/>
        <v>0.69764</v>
      </c>
      <c r="P17" s="51">
        <f t="shared" si="6"/>
        <v>-0.67844</v>
      </c>
      <c r="Q17" s="51">
        <f t="shared" si="0"/>
        <v>0.2707</v>
      </c>
      <c r="R17" s="1">
        <v>0.048</v>
      </c>
      <c r="S17" s="1">
        <v>455</v>
      </c>
      <c r="T17">
        <f t="shared" si="1"/>
        <v>0.15098540837597121</v>
      </c>
      <c r="U17">
        <f t="shared" si="2"/>
        <v>0.022740193291642983</v>
      </c>
      <c r="V17">
        <f t="shared" si="3"/>
        <v>0.8262743983323859</v>
      </c>
      <c r="W17">
        <f t="shared" si="4"/>
        <v>1</v>
      </c>
    </row>
    <row r="18" spans="1:23" ht="12.75">
      <c r="A18" s="1">
        <v>460</v>
      </c>
      <c r="C18" s="1">
        <v>1</v>
      </c>
      <c r="D18" s="1">
        <f>B18*C18</f>
        <v>0</v>
      </c>
      <c r="E18" s="51">
        <v>0.2908</v>
      </c>
      <c r="F18" s="51">
        <v>0.06</v>
      </c>
      <c r="G18" s="51">
        <v>1.6692</v>
      </c>
      <c r="H18" s="1">
        <f>D18*E18</f>
        <v>0</v>
      </c>
      <c r="I18" s="1">
        <f>D18*F18</f>
        <v>0</v>
      </c>
      <c r="J18" s="1">
        <f>D18*G18</f>
        <v>0</v>
      </c>
      <c r="K18" s="1">
        <f>D18*P18</f>
        <v>0</v>
      </c>
      <c r="L18" s="1">
        <f>D18*Q18</f>
        <v>0</v>
      </c>
      <c r="M18" s="1">
        <f>D18*F18</f>
        <v>0</v>
      </c>
      <c r="N18" s="1">
        <f t="shared" si="5"/>
        <v>0.024</v>
      </c>
      <c r="O18" s="1">
        <f t="shared" si="7"/>
        <v>0.66768</v>
      </c>
      <c r="P18" s="51">
        <f t="shared" si="6"/>
        <v>-0.64368</v>
      </c>
      <c r="Q18" s="51">
        <f t="shared" si="0"/>
        <v>0.2308</v>
      </c>
      <c r="R18" s="1">
        <v>0.06</v>
      </c>
      <c r="S18" s="1">
        <v>460</v>
      </c>
      <c r="T18">
        <f t="shared" si="1"/>
        <v>0.14396039603960395</v>
      </c>
      <c r="U18">
        <f t="shared" si="2"/>
        <v>0.0297029702970297</v>
      </c>
      <c r="V18">
        <f t="shared" si="3"/>
        <v>0.8263366336633663</v>
      </c>
      <c r="W18">
        <f t="shared" si="4"/>
        <v>1</v>
      </c>
    </row>
    <row r="19" spans="1:23" ht="12.75">
      <c r="A19" s="1">
        <v>465</v>
      </c>
      <c r="C19" s="1">
        <v>1</v>
      </c>
      <c r="D19" s="1">
        <f>B19*C19</f>
        <v>0</v>
      </c>
      <c r="E19" s="51">
        <v>0.2511</v>
      </c>
      <c r="F19" s="51">
        <v>0.0739</v>
      </c>
      <c r="G19" s="51">
        <v>1.5281</v>
      </c>
      <c r="H19" s="1">
        <f>D19*E19</f>
        <v>0</v>
      </c>
      <c r="I19" s="1">
        <f>D19*F19</f>
        <v>0</v>
      </c>
      <c r="J19" s="1">
        <f>D19*G19</f>
        <v>0</v>
      </c>
      <c r="K19" s="1">
        <f>D19*P19</f>
        <v>0</v>
      </c>
      <c r="L19" s="1">
        <f>D19*Q19</f>
        <v>0</v>
      </c>
      <c r="M19" s="1">
        <f>D19*F19</f>
        <v>0</v>
      </c>
      <c r="N19" s="1">
        <f t="shared" si="5"/>
        <v>0.02956</v>
      </c>
      <c r="O19" s="1">
        <f t="shared" si="7"/>
        <v>0.61124</v>
      </c>
      <c r="P19" s="51">
        <f t="shared" si="6"/>
        <v>-0.58168</v>
      </c>
      <c r="Q19" s="51">
        <f t="shared" si="0"/>
        <v>0.1772</v>
      </c>
      <c r="R19" s="1">
        <v>0.0739</v>
      </c>
      <c r="S19" s="1">
        <v>465</v>
      </c>
      <c r="T19">
        <f t="shared" si="1"/>
        <v>0.13550267119961146</v>
      </c>
      <c r="U19">
        <f t="shared" si="2"/>
        <v>0.039879121472127785</v>
      </c>
      <c r="V19">
        <f t="shared" si="3"/>
        <v>0.8246182073282607</v>
      </c>
      <c r="W19">
        <f t="shared" si="4"/>
        <v>1</v>
      </c>
    </row>
    <row r="20" spans="1:23" ht="12.75">
      <c r="A20" s="1">
        <v>470</v>
      </c>
      <c r="C20" s="1">
        <v>1</v>
      </c>
      <c r="D20" s="1">
        <f>B20*C20</f>
        <v>0</v>
      </c>
      <c r="E20" s="51">
        <v>0.1954</v>
      </c>
      <c r="F20" s="51">
        <v>0.091</v>
      </c>
      <c r="G20" s="51">
        <v>1.2876</v>
      </c>
      <c r="H20" s="1">
        <f>D20*E20</f>
        <v>0</v>
      </c>
      <c r="I20" s="1">
        <f>D20*F20</f>
        <v>0</v>
      </c>
      <c r="J20" s="1">
        <f>D20*G20</f>
        <v>0</v>
      </c>
      <c r="K20" s="1">
        <f>D20*P20</f>
        <v>0</v>
      </c>
      <c r="L20" s="1">
        <f>D20*Q20</f>
        <v>0</v>
      </c>
      <c r="M20" s="1">
        <f>D20*F20</f>
        <v>0</v>
      </c>
      <c r="N20" s="1">
        <f t="shared" si="5"/>
        <v>0.0364</v>
      </c>
      <c r="O20" s="1">
        <f t="shared" si="7"/>
        <v>0.51504</v>
      </c>
      <c r="P20" s="51">
        <f t="shared" si="6"/>
        <v>-0.47864000000000007</v>
      </c>
      <c r="Q20" s="51">
        <f t="shared" si="0"/>
        <v>0.10439999999999999</v>
      </c>
      <c r="R20" s="1">
        <v>0.091</v>
      </c>
      <c r="S20" s="1">
        <v>470</v>
      </c>
      <c r="T20">
        <f t="shared" si="1"/>
        <v>0.12414231257941549</v>
      </c>
      <c r="U20">
        <f t="shared" si="2"/>
        <v>0.057814485387547646</v>
      </c>
      <c r="V20">
        <f t="shared" si="3"/>
        <v>0.8180432020330368</v>
      </c>
      <c r="W20">
        <f t="shared" si="4"/>
        <v>1</v>
      </c>
    </row>
    <row r="21" spans="1:23" ht="12.75">
      <c r="A21" s="1">
        <v>475</v>
      </c>
      <c r="C21" s="1">
        <v>1</v>
      </c>
      <c r="D21" s="1">
        <f>B21*C21</f>
        <v>0</v>
      </c>
      <c r="E21" s="51">
        <v>0.1421</v>
      </c>
      <c r="F21" s="51">
        <v>0.1126</v>
      </c>
      <c r="G21" s="51">
        <v>1.0419</v>
      </c>
      <c r="H21" s="1">
        <f>D21*E21</f>
        <v>0</v>
      </c>
      <c r="I21" s="1">
        <f>D21*F21</f>
        <v>0</v>
      </c>
      <c r="J21" s="1">
        <f>D21*G21</f>
        <v>0</v>
      </c>
      <c r="K21" s="1">
        <f>D21*P21</f>
        <v>0</v>
      </c>
      <c r="L21" s="1">
        <f>D21*Q21</f>
        <v>0</v>
      </c>
      <c r="M21" s="1">
        <f>D21*F21</f>
        <v>0</v>
      </c>
      <c r="N21" s="1">
        <f t="shared" si="5"/>
        <v>0.045040000000000004</v>
      </c>
      <c r="O21" s="1">
        <f t="shared" si="7"/>
        <v>0.41676</v>
      </c>
      <c r="P21" s="51">
        <f t="shared" si="6"/>
        <v>-0.37172</v>
      </c>
      <c r="Q21" s="51">
        <f t="shared" si="0"/>
        <v>0.0295</v>
      </c>
      <c r="R21" s="1">
        <v>0.1126</v>
      </c>
      <c r="S21" s="1">
        <v>475</v>
      </c>
      <c r="T21">
        <f t="shared" si="1"/>
        <v>0.10959432361561004</v>
      </c>
      <c r="U21">
        <f t="shared" si="2"/>
        <v>0.08684251118309423</v>
      </c>
      <c r="V21">
        <f t="shared" si="3"/>
        <v>0.8035631652012956</v>
      </c>
      <c r="W21">
        <f t="shared" si="4"/>
        <v>0.9999999999999998</v>
      </c>
    </row>
    <row r="22" spans="1:23" ht="12.75">
      <c r="A22" s="1">
        <v>480</v>
      </c>
      <c r="C22" s="1">
        <v>1</v>
      </c>
      <c r="D22" s="1">
        <f>B22*C22</f>
        <v>0</v>
      </c>
      <c r="E22" s="51">
        <v>0.0956</v>
      </c>
      <c r="F22" s="51">
        <v>0.139</v>
      </c>
      <c r="G22" s="51">
        <v>0.813</v>
      </c>
      <c r="H22" s="1">
        <f>D22*E22</f>
        <v>0</v>
      </c>
      <c r="I22" s="1">
        <f>D22*F22</f>
        <v>0</v>
      </c>
      <c r="J22" s="1">
        <f>D22*G22</f>
        <v>0</v>
      </c>
      <c r="K22" s="1">
        <f>D22*P22</f>
        <v>0</v>
      </c>
      <c r="L22" s="1">
        <f>D22*Q22</f>
        <v>0</v>
      </c>
      <c r="M22" s="1">
        <f>D22*F22</f>
        <v>0</v>
      </c>
      <c r="N22" s="1">
        <f t="shared" si="5"/>
        <v>0.05560000000000001</v>
      </c>
      <c r="O22" s="1">
        <f t="shared" si="7"/>
        <v>0.3252</v>
      </c>
      <c r="P22" s="51">
        <f t="shared" si="6"/>
        <v>-0.26959999999999995</v>
      </c>
      <c r="Q22" s="51">
        <f t="shared" si="0"/>
        <v>-0.04340000000000001</v>
      </c>
      <c r="R22" s="1">
        <v>0.139</v>
      </c>
      <c r="S22" s="1">
        <v>480</v>
      </c>
      <c r="T22">
        <f t="shared" si="1"/>
        <v>0.0912562046582665</v>
      </c>
      <c r="U22">
        <f t="shared" si="2"/>
        <v>0.13268423062237494</v>
      </c>
      <c r="V22">
        <f t="shared" si="3"/>
        <v>0.7760595647193584</v>
      </c>
      <c r="W22">
        <f t="shared" si="4"/>
        <v>0.9999999999999999</v>
      </c>
    </row>
    <row r="23" spans="1:23" ht="12.75">
      <c r="A23" s="1">
        <v>485</v>
      </c>
      <c r="C23" s="1">
        <v>1</v>
      </c>
      <c r="D23" s="1">
        <f>B23*C23</f>
        <v>0</v>
      </c>
      <c r="E23" s="51">
        <v>0.058</v>
      </c>
      <c r="F23" s="51">
        <v>0.1693</v>
      </c>
      <c r="G23" s="51">
        <v>0.6162</v>
      </c>
      <c r="H23" s="1">
        <f>D23*E23</f>
        <v>0</v>
      </c>
      <c r="I23" s="1">
        <f>D23*F23</f>
        <v>0</v>
      </c>
      <c r="J23" s="1">
        <f>D23*G23</f>
        <v>0</v>
      </c>
      <c r="K23" s="1">
        <f>D23*P23</f>
        <v>0</v>
      </c>
      <c r="L23" s="1">
        <f>D23*Q23</f>
        <v>0</v>
      </c>
      <c r="M23" s="1">
        <f>D23*F23</f>
        <v>0</v>
      </c>
      <c r="N23" s="1">
        <f t="shared" si="5"/>
        <v>0.06772</v>
      </c>
      <c r="O23" s="1">
        <f t="shared" si="7"/>
        <v>0.24648</v>
      </c>
      <c r="P23" s="51">
        <f t="shared" si="6"/>
        <v>-0.17876</v>
      </c>
      <c r="Q23" s="51">
        <f t="shared" si="0"/>
        <v>-0.11130000000000001</v>
      </c>
      <c r="R23" s="1">
        <v>0.1693</v>
      </c>
      <c r="S23" s="1">
        <v>485</v>
      </c>
      <c r="T23">
        <f t="shared" si="1"/>
        <v>0.06876111440426794</v>
      </c>
      <c r="U23">
        <f t="shared" si="2"/>
        <v>0.20071132187314764</v>
      </c>
      <c r="V23">
        <f t="shared" si="3"/>
        <v>0.7305275637225845</v>
      </c>
      <c r="W23">
        <f t="shared" si="4"/>
        <v>1</v>
      </c>
    </row>
    <row r="24" spans="1:23" ht="12.75">
      <c r="A24" s="1">
        <v>490</v>
      </c>
      <c r="C24" s="1">
        <v>1</v>
      </c>
      <c r="D24" s="1">
        <f>B24*C24</f>
        <v>0</v>
      </c>
      <c r="E24" s="51">
        <v>0.032</v>
      </c>
      <c r="F24" s="51">
        <v>0.208</v>
      </c>
      <c r="G24" s="51">
        <v>0.4652</v>
      </c>
      <c r="H24" s="1">
        <f>D24*E24</f>
        <v>0</v>
      </c>
      <c r="I24" s="1">
        <f>D24*F24</f>
        <v>0</v>
      </c>
      <c r="J24" s="1">
        <f>D24*G24</f>
        <v>0</v>
      </c>
      <c r="K24" s="1">
        <f>D24*P24</f>
        <v>0</v>
      </c>
      <c r="L24" s="1">
        <f>D24*Q24</f>
        <v>0</v>
      </c>
      <c r="M24" s="1">
        <f>D24*F24</f>
        <v>0</v>
      </c>
      <c r="N24" s="1">
        <f t="shared" si="5"/>
        <v>0.0832</v>
      </c>
      <c r="O24" s="1">
        <f t="shared" si="7"/>
        <v>0.18608000000000002</v>
      </c>
      <c r="P24" s="51">
        <f t="shared" si="6"/>
        <v>-0.10288000000000003</v>
      </c>
      <c r="Q24" s="51">
        <f t="shared" si="0"/>
        <v>-0.176</v>
      </c>
      <c r="R24" s="1">
        <v>0.208</v>
      </c>
      <c r="S24" s="1">
        <v>490</v>
      </c>
      <c r="T24">
        <f t="shared" si="1"/>
        <v>0.04537719795802609</v>
      </c>
      <c r="U24">
        <f t="shared" si="2"/>
        <v>0.29495178672716954</v>
      </c>
      <c r="V24">
        <f t="shared" si="3"/>
        <v>0.6596710153148043</v>
      </c>
      <c r="W24">
        <f t="shared" si="4"/>
        <v>1</v>
      </c>
    </row>
    <row r="25" spans="1:23" ht="12.75">
      <c r="A25" s="1">
        <v>495</v>
      </c>
      <c r="C25" s="1">
        <v>1</v>
      </c>
      <c r="D25" s="1">
        <f>B25*C25</f>
        <v>0</v>
      </c>
      <c r="E25" s="51">
        <v>0.0147</v>
      </c>
      <c r="F25" s="51">
        <v>0.2586</v>
      </c>
      <c r="G25" s="51">
        <v>0.3533</v>
      </c>
      <c r="H25" s="1">
        <f>D25*E25</f>
        <v>0</v>
      </c>
      <c r="I25" s="1">
        <f>D25*F25</f>
        <v>0</v>
      </c>
      <c r="J25" s="1">
        <f>D25*G25</f>
        <v>0</v>
      </c>
      <c r="K25" s="1">
        <f>D25*P25</f>
        <v>0</v>
      </c>
      <c r="L25" s="1">
        <f>D25*Q25</f>
        <v>0</v>
      </c>
      <c r="M25" s="1">
        <f>D25*F25</f>
        <v>0</v>
      </c>
      <c r="N25" s="1">
        <f t="shared" si="5"/>
        <v>0.10344</v>
      </c>
      <c r="O25" s="1">
        <f t="shared" si="7"/>
        <v>0.14132</v>
      </c>
      <c r="P25" s="51">
        <f t="shared" si="6"/>
        <v>-0.03788</v>
      </c>
      <c r="Q25" s="51">
        <f t="shared" si="0"/>
        <v>-0.2439</v>
      </c>
      <c r="R25" s="1">
        <v>0.2586</v>
      </c>
      <c r="S25" s="1">
        <v>495</v>
      </c>
      <c r="T25">
        <f t="shared" si="1"/>
        <v>0.023459942547079473</v>
      </c>
      <c r="U25">
        <f t="shared" si="2"/>
        <v>0.41270347909352056</v>
      </c>
      <c r="V25">
        <f t="shared" si="3"/>
        <v>0.5638365783593999</v>
      </c>
      <c r="W25">
        <f t="shared" si="4"/>
        <v>1</v>
      </c>
    </row>
    <row r="26" spans="1:23" ht="12.75">
      <c r="A26" s="1">
        <v>500</v>
      </c>
      <c r="B26" s="1">
        <v>0.65</v>
      </c>
      <c r="C26" s="1">
        <v>1</v>
      </c>
      <c r="D26" s="1">
        <f>B26*C26</f>
        <v>0.65</v>
      </c>
      <c r="E26" s="51">
        <v>0.0049</v>
      </c>
      <c r="F26" s="51">
        <v>0.323</v>
      </c>
      <c r="G26" s="51">
        <v>0.272</v>
      </c>
      <c r="H26" s="1">
        <f>D26*E26</f>
        <v>0.003185</v>
      </c>
      <c r="I26" s="1">
        <f>D26*F26</f>
        <v>0.20995000000000003</v>
      </c>
      <c r="J26" s="1">
        <f>D26*G26</f>
        <v>0.1768</v>
      </c>
      <c r="K26" s="1">
        <f>D26*P26</f>
        <v>0.013260000000000001</v>
      </c>
      <c r="L26" s="1">
        <f>D26*Q26</f>
        <v>-0.206765</v>
      </c>
      <c r="M26" s="1">
        <f>D26*F26</f>
        <v>0.20995000000000003</v>
      </c>
      <c r="N26" s="1">
        <f t="shared" si="5"/>
        <v>0.1292</v>
      </c>
      <c r="O26" s="1">
        <f t="shared" si="7"/>
        <v>0.10880000000000001</v>
      </c>
      <c r="P26" s="51">
        <f t="shared" si="6"/>
        <v>0.0204</v>
      </c>
      <c r="Q26" s="51">
        <f t="shared" si="0"/>
        <v>-0.3181</v>
      </c>
      <c r="R26" s="1">
        <v>0.323</v>
      </c>
      <c r="S26" s="1">
        <v>500</v>
      </c>
      <c r="T26">
        <f t="shared" si="1"/>
        <v>0.008168028004667443</v>
      </c>
      <c r="U26">
        <f t="shared" si="2"/>
        <v>0.5384230705117519</v>
      </c>
      <c r="V26">
        <f t="shared" si="3"/>
        <v>0.45340890148358054</v>
      </c>
      <c r="W26">
        <f t="shared" si="4"/>
        <v>0.9999999999999998</v>
      </c>
    </row>
    <row r="27" spans="1:23" ht="12.75">
      <c r="A27" s="1">
        <v>505</v>
      </c>
      <c r="C27" s="1">
        <v>1</v>
      </c>
      <c r="D27" s="1">
        <f>B27*C27</f>
        <v>0</v>
      </c>
      <c r="E27" s="51">
        <v>0.0024</v>
      </c>
      <c r="F27" s="51">
        <v>0.4073</v>
      </c>
      <c r="G27" s="51">
        <v>0.2123</v>
      </c>
      <c r="H27" s="1">
        <f>D27*E27</f>
        <v>0</v>
      </c>
      <c r="I27" s="1">
        <f>D27*F27</f>
        <v>0</v>
      </c>
      <c r="J27" s="1">
        <f>D27*G27</f>
        <v>0</v>
      </c>
      <c r="K27" s="1">
        <f>D27*P27</f>
        <v>0</v>
      </c>
      <c r="L27" s="1">
        <f>D27*Q27</f>
        <v>0</v>
      </c>
      <c r="M27" s="1">
        <f>D27*F27</f>
        <v>0</v>
      </c>
      <c r="N27" s="1">
        <f t="shared" si="5"/>
        <v>0.16292</v>
      </c>
      <c r="O27" s="1">
        <f t="shared" si="7"/>
        <v>0.08492</v>
      </c>
      <c r="P27" s="51">
        <f t="shared" si="6"/>
        <v>0.07800000000000001</v>
      </c>
      <c r="Q27" s="51">
        <f t="shared" si="0"/>
        <v>-0.4049</v>
      </c>
      <c r="R27" s="1">
        <v>0.4073</v>
      </c>
      <c r="S27" s="1">
        <v>505</v>
      </c>
      <c r="T27">
        <f t="shared" si="1"/>
        <v>0.0038585209003215433</v>
      </c>
      <c r="U27">
        <f t="shared" si="2"/>
        <v>0.6548231511254019</v>
      </c>
      <c r="V27">
        <f t="shared" si="3"/>
        <v>0.3413183279742765</v>
      </c>
      <c r="W27">
        <f t="shared" si="4"/>
        <v>1</v>
      </c>
    </row>
    <row r="28" spans="1:23" ht="12.75">
      <c r="A28" s="1">
        <v>510</v>
      </c>
      <c r="C28" s="1">
        <v>1</v>
      </c>
      <c r="D28" s="1">
        <f>B28*C28</f>
        <v>0</v>
      </c>
      <c r="E28" s="51">
        <v>0.0093</v>
      </c>
      <c r="F28" s="51">
        <v>0.503</v>
      </c>
      <c r="G28" s="51">
        <v>0.1582</v>
      </c>
      <c r="H28" s="1">
        <f>D28*E28</f>
        <v>0</v>
      </c>
      <c r="I28" s="1">
        <f>D28*F28</f>
        <v>0</v>
      </c>
      <c r="J28" s="1">
        <f>D28*G28</f>
        <v>0</v>
      </c>
      <c r="K28" s="1">
        <f>D28*P28</f>
        <v>0</v>
      </c>
      <c r="L28" s="1">
        <f>D28*Q28</f>
        <v>0</v>
      </c>
      <c r="M28" s="1">
        <f>D28*F28</f>
        <v>0</v>
      </c>
      <c r="N28" s="1">
        <f t="shared" si="5"/>
        <v>0.20120000000000002</v>
      </c>
      <c r="O28" s="1">
        <f t="shared" si="7"/>
        <v>0.06328</v>
      </c>
      <c r="P28" s="51">
        <f t="shared" si="6"/>
        <v>0.13792000000000001</v>
      </c>
      <c r="Q28" s="51">
        <f t="shared" si="0"/>
        <v>-0.4937</v>
      </c>
      <c r="R28" s="1">
        <v>0.503</v>
      </c>
      <c r="S28" s="1">
        <v>510</v>
      </c>
      <c r="T28">
        <f t="shared" si="1"/>
        <v>0.013870246085011185</v>
      </c>
      <c r="U28">
        <f t="shared" si="2"/>
        <v>0.750186428038777</v>
      </c>
      <c r="V28">
        <f t="shared" si="3"/>
        <v>0.2359433258762118</v>
      </c>
      <c r="W28">
        <f t="shared" si="4"/>
        <v>1</v>
      </c>
    </row>
    <row r="29" spans="1:23" ht="12.75">
      <c r="A29" s="1">
        <v>515</v>
      </c>
      <c r="C29" s="1">
        <v>1</v>
      </c>
      <c r="D29" s="1">
        <f>B29*C29</f>
        <v>0</v>
      </c>
      <c r="E29" s="51">
        <v>0.0291</v>
      </c>
      <c r="F29" s="51">
        <v>0.6082</v>
      </c>
      <c r="G29" s="51">
        <v>0.1117</v>
      </c>
      <c r="H29" s="1">
        <f>D29*E29</f>
        <v>0</v>
      </c>
      <c r="I29" s="1">
        <f>D29*F29</f>
        <v>0</v>
      </c>
      <c r="J29" s="1">
        <f>D29*G29</f>
        <v>0</v>
      </c>
      <c r="K29" s="1">
        <f>D29*P29</f>
        <v>0</v>
      </c>
      <c r="L29" s="1">
        <f>D29*Q29</f>
        <v>0</v>
      </c>
      <c r="M29" s="1">
        <f>D29*F29</f>
        <v>0</v>
      </c>
      <c r="N29" s="1">
        <f t="shared" si="5"/>
        <v>0.24328</v>
      </c>
      <c r="O29" s="1">
        <f t="shared" si="7"/>
        <v>0.04468</v>
      </c>
      <c r="P29" s="51">
        <f t="shared" si="6"/>
        <v>0.1986</v>
      </c>
      <c r="Q29" s="51">
        <f t="shared" si="0"/>
        <v>-0.5791</v>
      </c>
      <c r="R29" s="1">
        <v>0.6082</v>
      </c>
      <c r="S29" s="1">
        <v>515</v>
      </c>
      <c r="T29">
        <f t="shared" si="1"/>
        <v>0.03885180240320427</v>
      </c>
      <c r="U29">
        <f t="shared" si="2"/>
        <v>0.8120160213618157</v>
      </c>
      <c r="V29">
        <f t="shared" si="3"/>
        <v>0.14913217623497996</v>
      </c>
      <c r="W29">
        <f t="shared" si="4"/>
        <v>1</v>
      </c>
    </row>
    <row r="30" spans="1:23" ht="12.75">
      <c r="A30" s="1">
        <v>520</v>
      </c>
      <c r="C30" s="1">
        <v>1</v>
      </c>
      <c r="D30" s="1">
        <f>B30*C30</f>
        <v>0</v>
      </c>
      <c r="E30" s="51">
        <v>0.0633</v>
      </c>
      <c r="F30" s="51">
        <v>0.71</v>
      </c>
      <c r="G30" s="51">
        <v>0.0782</v>
      </c>
      <c r="H30" s="1">
        <f>D30*E30</f>
        <v>0</v>
      </c>
      <c r="I30" s="1">
        <f>D30*F30</f>
        <v>0</v>
      </c>
      <c r="J30" s="1">
        <f>D30*G30</f>
        <v>0</v>
      </c>
      <c r="K30" s="1">
        <f>D30*P30</f>
        <v>0</v>
      </c>
      <c r="L30" s="1">
        <f>D30*Q30</f>
        <v>0</v>
      </c>
      <c r="M30" s="1">
        <f>D30*F30</f>
        <v>0</v>
      </c>
      <c r="N30" s="1">
        <f t="shared" si="5"/>
        <v>0.284</v>
      </c>
      <c r="O30" s="1">
        <f t="shared" si="7"/>
        <v>0.03128</v>
      </c>
      <c r="P30" s="51">
        <f t="shared" si="6"/>
        <v>0.25271999999999994</v>
      </c>
      <c r="Q30" s="51">
        <f t="shared" si="0"/>
        <v>-0.6466999999999999</v>
      </c>
      <c r="R30" s="1">
        <v>0.71</v>
      </c>
      <c r="S30" s="1">
        <v>520</v>
      </c>
      <c r="T30">
        <f t="shared" si="1"/>
        <v>0.0743394010569583</v>
      </c>
      <c r="U30">
        <f t="shared" si="2"/>
        <v>0.8338226658837345</v>
      </c>
      <c r="V30">
        <f t="shared" si="3"/>
        <v>0.09183793305930711</v>
      </c>
      <c r="W30">
        <f t="shared" si="4"/>
        <v>1</v>
      </c>
    </row>
    <row r="31" spans="1:23" ht="12.75">
      <c r="A31" s="1">
        <v>525</v>
      </c>
      <c r="C31" s="1">
        <v>1</v>
      </c>
      <c r="D31" s="1">
        <f>B31*C31</f>
        <v>0</v>
      </c>
      <c r="E31" s="51">
        <v>0.1096</v>
      </c>
      <c r="F31" s="51">
        <v>0.7932</v>
      </c>
      <c r="G31" s="51">
        <v>0.0573</v>
      </c>
      <c r="H31" s="1">
        <f>D31*E31</f>
        <v>0</v>
      </c>
      <c r="I31" s="1">
        <f>D31*F31</f>
        <v>0</v>
      </c>
      <c r="J31" s="1">
        <f>D31*G31</f>
        <v>0</v>
      </c>
      <c r="K31" s="1">
        <f>D31*P31</f>
        <v>0</v>
      </c>
      <c r="L31" s="1">
        <f>D31*Q31</f>
        <v>0</v>
      </c>
      <c r="M31" s="1">
        <f>D31*F31</f>
        <v>0</v>
      </c>
      <c r="N31" s="1">
        <f t="shared" si="5"/>
        <v>0.31728</v>
      </c>
      <c r="O31" s="1">
        <f t="shared" si="7"/>
        <v>0.02292</v>
      </c>
      <c r="P31" s="51">
        <f t="shared" si="6"/>
        <v>0.29436</v>
      </c>
      <c r="Q31" s="51">
        <f t="shared" si="0"/>
        <v>-0.6836</v>
      </c>
      <c r="R31" s="1">
        <v>0.7932</v>
      </c>
      <c r="S31" s="1">
        <v>525</v>
      </c>
      <c r="T31">
        <f t="shared" si="1"/>
        <v>0.11415477554421415</v>
      </c>
      <c r="U31">
        <f t="shared" si="2"/>
        <v>0.8261639412561191</v>
      </c>
      <c r="V31">
        <f t="shared" si="3"/>
        <v>0.059681283199666695</v>
      </c>
      <c r="W31">
        <f t="shared" si="4"/>
        <v>1</v>
      </c>
    </row>
    <row r="32" spans="1:23" ht="12.75">
      <c r="A32" s="1">
        <v>530</v>
      </c>
      <c r="C32" s="1">
        <v>1</v>
      </c>
      <c r="D32" s="1">
        <f>B32*C32</f>
        <v>0</v>
      </c>
      <c r="E32" s="51">
        <v>0.1655</v>
      </c>
      <c r="F32" s="51">
        <v>0.862</v>
      </c>
      <c r="G32" s="51">
        <v>0.0422</v>
      </c>
      <c r="H32" s="1">
        <f>D32*E32</f>
        <v>0</v>
      </c>
      <c r="I32" s="1">
        <f>D32*F32</f>
        <v>0</v>
      </c>
      <c r="J32" s="1">
        <f>D32*G32</f>
        <v>0</v>
      </c>
      <c r="K32" s="1">
        <f>D32*P32</f>
        <v>0</v>
      </c>
      <c r="L32" s="1">
        <f>D32*Q32</f>
        <v>0</v>
      </c>
      <c r="M32" s="1">
        <f>D32*F32</f>
        <v>0</v>
      </c>
      <c r="N32" s="1">
        <f t="shared" si="5"/>
        <v>0.3448</v>
      </c>
      <c r="O32" s="1">
        <f t="shared" si="7"/>
        <v>0.016880000000000003</v>
      </c>
      <c r="P32" s="51">
        <f t="shared" si="6"/>
        <v>0.32792</v>
      </c>
      <c r="Q32" s="51">
        <f t="shared" si="0"/>
        <v>-0.6965</v>
      </c>
      <c r="R32" s="1">
        <v>0.862</v>
      </c>
      <c r="S32" s="1">
        <v>530</v>
      </c>
      <c r="T32">
        <f t="shared" si="1"/>
        <v>0.15471627559128728</v>
      </c>
      <c r="U32">
        <f t="shared" si="2"/>
        <v>0.8058334112367953</v>
      </c>
      <c r="V32">
        <f t="shared" si="3"/>
        <v>0.039450313171917356</v>
      </c>
      <c r="W32">
        <f t="shared" si="4"/>
        <v>1</v>
      </c>
    </row>
    <row r="33" spans="1:23" ht="12.75">
      <c r="A33" s="1">
        <v>535</v>
      </c>
      <c r="C33" s="1">
        <v>1</v>
      </c>
      <c r="D33" s="1">
        <f>B33*C33</f>
        <v>0</v>
      </c>
      <c r="E33" s="51">
        <v>0.2257</v>
      </c>
      <c r="F33" s="51">
        <v>0.9149</v>
      </c>
      <c r="G33" s="51">
        <v>0.0298</v>
      </c>
      <c r="H33" s="1">
        <f>D33*E33</f>
        <v>0</v>
      </c>
      <c r="I33" s="1">
        <f>D33*F33</f>
        <v>0</v>
      </c>
      <c r="J33" s="1">
        <f>D33*G33</f>
        <v>0</v>
      </c>
      <c r="K33" s="1">
        <f>D33*P33</f>
        <v>0</v>
      </c>
      <c r="L33" s="1">
        <f>D33*Q33</f>
        <v>0</v>
      </c>
      <c r="M33" s="1">
        <f>D33*F33</f>
        <v>0</v>
      </c>
      <c r="N33" s="1">
        <f t="shared" si="5"/>
        <v>0.36596000000000006</v>
      </c>
      <c r="O33" s="1">
        <f t="shared" si="7"/>
        <v>0.01192</v>
      </c>
      <c r="P33" s="51">
        <f t="shared" si="6"/>
        <v>0.3540400000000001</v>
      </c>
      <c r="Q33" s="51">
        <f t="shared" si="0"/>
        <v>-0.6892</v>
      </c>
      <c r="R33" s="1">
        <v>0.9149</v>
      </c>
      <c r="S33" s="1">
        <v>535</v>
      </c>
      <c r="T33">
        <f t="shared" si="1"/>
        <v>0.19284005468215995</v>
      </c>
      <c r="U33">
        <f t="shared" si="2"/>
        <v>0.7816985645933014</v>
      </c>
      <c r="V33">
        <f t="shared" si="3"/>
        <v>0.025461380724538615</v>
      </c>
      <c r="W33">
        <f t="shared" si="4"/>
        <v>1</v>
      </c>
    </row>
    <row r="34" spans="1:23" ht="12.75">
      <c r="A34" s="1">
        <v>540</v>
      </c>
      <c r="C34" s="1">
        <v>1</v>
      </c>
      <c r="D34" s="1">
        <f>B34*C34</f>
        <v>0</v>
      </c>
      <c r="E34" s="51">
        <v>0.2904</v>
      </c>
      <c r="F34" s="51">
        <v>0.954</v>
      </c>
      <c r="G34" s="51">
        <v>0.0203</v>
      </c>
      <c r="H34" s="1">
        <f>D34*E34</f>
        <v>0</v>
      </c>
      <c r="I34" s="1">
        <f>D34*F34</f>
        <v>0</v>
      </c>
      <c r="J34" s="1">
        <f>D34*G34</f>
        <v>0</v>
      </c>
      <c r="K34" s="1">
        <f>D34*P34</f>
        <v>0</v>
      </c>
      <c r="L34" s="1">
        <f>D34*Q34</f>
        <v>0</v>
      </c>
      <c r="M34" s="1">
        <f>D34*F34</f>
        <v>0</v>
      </c>
      <c r="N34" s="1">
        <f t="shared" si="5"/>
        <v>0.3816</v>
      </c>
      <c r="O34" s="1">
        <f t="shared" si="7"/>
        <v>0.00812</v>
      </c>
      <c r="P34" s="51">
        <f t="shared" si="6"/>
        <v>0.37348</v>
      </c>
      <c r="Q34" s="51">
        <f t="shared" si="0"/>
        <v>-0.6636</v>
      </c>
      <c r="R34" s="1">
        <v>0.954</v>
      </c>
      <c r="S34" s="1">
        <v>540</v>
      </c>
      <c r="T34">
        <f t="shared" si="1"/>
        <v>0.22961967264964023</v>
      </c>
      <c r="U34">
        <f t="shared" si="2"/>
        <v>0.7543290899027437</v>
      </c>
      <c r="V34">
        <f t="shared" si="3"/>
        <v>0.016051237447616034</v>
      </c>
      <c r="W34">
        <f t="shared" si="4"/>
        <v>1</v>
      </c>
    </row>
    <row r="35" spans="1:23" ht="12.75">
      <c r="A35" s="1">
        <v>545</v>
      </c>
      <c r="C35" s="1">
        <v>1</v>
      </c>
      <c r="D35" s="1">
        <f>B35*C35</f>
        <v>0</v>
      </c>
      <c r="E35" s="51">
        <v>0.3597</v>
      </c>
      <c r="F35" s="51">
        <v>0.9803</v>
      </c>
      <c r="G35" s="51">
        <v>0.0134</v>
      </c>
      <c r="H35" s="1">
        <f>D35*E35</f>
        <v>0</v>
      </c>
      <c r="I35" s="1">
        <f>D35*F35</f>
        <v>0</v>
      </c>
      <c r="J35" s="1">
        <f>D35*G35</f>
        <v>0</v>
      </c>
      <c r="K35" s="1">
        <f>D35*P35</f>
        <v>0</v>
      </c>
      <c r="L35" s="1">
        <f>D35*Q35</f>
        <v>0</v>
      </c>
      <c r="M35" s="1">
        <f>D35*F35</f>
        <v>0</v>
      </c>
      <c r="N35" s="1">
        <f t="shared" si="5"/>
        <v>0.39212</v>
      </c>
      <c r="O35" s="1">
        <f t="shared" si="7"/>
        <v>0.00536</v>
      </c>
      <c r="P35" s="51">
        <f t="shared" si="6"/>
        <v>0.38676000000000005</v>
      </c>
      <c r="Q35" s="51">
        <f t="shared" si="0"/>
        <v>-0.6205999999999999</v>
      </c>
      <c r="R35" s="1">
        <v>0.9803</v>
      </c>
      <c r="S35" s="1">
        <v>545</v>
      </c>
      <c r="T35">
        <f t="shared" si="1"/>
        <v>0.26577508497118374</v>
      </c>
      <c r="U35">
        <f t="shared" si="2"/>
        <v>0.7243239249298065</v>
      </c>
      <c r="V35">
        <f t="shared" si="3"/>
        <v>0.009900990099009901</v>
      </c>
      <c r="W35">
        <f t="shared" si="4"/>
        <v>1</v>
      </c>
    </row>
    <row r="36" spans="1:23" ht="12.75">
      <c r="A36" s="1">
        <v>550</v>
      </c>
      <c r="B36" s="1">
        <v>0.62</v>
      </c>
      <c r="C36" s="1">
        <v>1</v>
      </c>
      <c r="D36" s="1">
        <f>B36*C36</f>
        <v>0.62</v>
      </c>
      <c r="E36" s="51">
        <v>0.4334</v>
      </c>
      <c r="F36" s="51">
        <v>0.995</v>
      </c>
      <c r="G36" s="51">
        <v>0.0087</v>
      </c>
      <c r="H36" s="1">
        <f>D36*E36</f>
        <v>0.268708</v>
      </c>
      <c r="I36" s="1">
        <f>D36*F36</f>
        <v>0.6169</v>
      </c>
      <c r="J36" s="1">
        <f>D36*G36</f>
        <v>0.0053939999999999995</v>
      </c>
      <c r="K36" s="1">
        <f>D36*P36</f>
        <v>0.24460240000000003</v>
      </c>
      <c r="L36" s="1">
        <f>D36*Q36</f>
        <v>-0.348192</v>
      </c>
      <c r="M36" s="1">
        <f>D36*F36</f>
        <v>0.6169</v>
      </c>
      <c r="N36" s="1">
        <f t="shared" si="5"/>
        <v>0.398</v>
      </c>
      <c r="O36" s="1">
        <f t="shared" si="7"/>
        <v>0.00348</v>
      </c>
      <c r="P36" s="51">
        <f t="shared" si="6"/>
        <v>0.39452000000000004</v>
      </c>
      <c r="Q36" s="51">
        <f t="shared" si="0"/>
        <v>-0.5616</v>
      </c>
      <c r="R36" s="1">
        <v>0.995</v>
      </c>
      <c r="S36" s="1">
        <v>550</v>
      </c>
      <c r="T36">
        <f t="shared" si="1"/>
        <v>0.3015795699672953</v>
      </c>
      <c r="U36">
        <f t="shared" si="2"/>
        <v>0.6923665715677406</v>
      </c>
      <c r="V36">
        <f t="shared" si="3"/>
        <v>0.006053858464964164</v>
      </c>
      <c r="W36">
        <f t="shared" si="4"/>
        <v>1</v>
      </c>
    </row>
    <row r="37" spans="1:23" ht="12.75">
      <c r="A37" s="1">
        <v>555</v>
      </c>
      <c r="C37" s="1">
        <v>1</v>
      </c>
      <c r="D37" s="1">
        <f>B37*C37</f>
        <v>0</v>
      </c>
      <c r="E37" s="51">
        <v>0.5121</v>
      </c>
      <c r="F37" s="51">
        <v>1.0002</v>
      </c>
      <c r="G37" s="51">
        <v>0.0057</v>
      </c>
      <c r="H37" s="1">
        <f>D37*E37</f>
        <v>0</v>
      </c>
      <c r="I37" s="1">
        <f>D37*F37</f>
        <v>0</v>
      </c>
      <c r="J37" s="1">
        <f>D37*G37</f>
        <v>0</v>
      </c>
      <c r="K37" s="1">
        <f>D37*P37</f>
        <v>0</v>
      </c>
      <c r="L37" s="1">
        <f>D37*Q37</f>
        <v>0</v>
      </c>
      <c r="M37" s="1">
        <f>D37*F37</f>
        <v>0</v>
      </c>
      <c r="N37" s="1">
        <f t="shared" si="5"/>
        <v>0.40008</v>
      </c>
      <c r="O37" s="1">
        <f t="shared" si="7"/>
        <v>0.0022800000000000003</v>
      </c>
      <c r="P37" s="51">
        <f t="shared" si="6"/>
        <v>0.3978</v>
      </c>
      <c r="Q37" s="51">
        <f t="shared" si="0"/>
        <v>-0.4881</v>
      </c>
      <c r="R37" s="1">
        <v>1.0002</v>
      </c>
      <c r="S37" s="1">
        <v>555</v>
      </c>
      <c r="T37">
        <f t="shared" si="1"/>
        <v>0.3373517786561265</v>
      </c>
      <c r="U37">
        <f t="shared" si="2"/>
        <v>0.658893280632411</v>
      </c>
      <c r="V37">
        <f t="shared" si="3"/>
        <v>0.0037549407114624506</v>
      </c>
      <c r="W37">
        <f t="shared" si="4"/>
        <v>0.9999999999999999</v>
      </c>
    </row>
    <row r="38" spans="1:23" ht="12.75">
      <c r="A38" s="1">
        <v>560</v>
      </c>
      <c r="C38" s="1">
        <v>1</v>
      </c>
      <c r="D38" s="1">
        <f>B38*C38</f>
        <v>0</v>
      </c>
      <c r="E38" s="51">
        <v>0.5945</v>
      </c>
      <c r="F38" s="51">
        <v>0.995</v>
      </c>
      <c r="G38" s="51">
        <v>0.0039</v>
      </c>
      <c r="H38" s="1">
        <f>D38*E38</f>
        <v>0</v>
      </c>
      <c r="I38" s="1">
        <f>D38*F38</f>
        <v>0</v>
      </c>
      <c r="J38" s="1">
        <f>D38*G38</f>
        <v>0</v>
      </c>
      <c r="K38" s="1">
        <f>D38*P38</f>
        <v>0</v>
      </c>
      <c r="L38" s="1">
        <f>D38*Q38</f>
        <v>0</v>
      </c>
      <c r="M38" s="1">
        <f>D38*F38</f>
        <v>0</v>
      </c>
      <c r="N38" s="1">
        <f t="shared" si="5"/>
        <v>0.398</v>
      </c>
      <c r="O38" s="1">
        <f t="shared" si="7"/>
        <v>0.00156</v>
      </c>
      <c r="P38" s="51">
        <f t="shared" si="6"/>
        <v>0.39644</v>
      </c>
      <c r="Q38" s="51">
        <f t="shared" si="0"/>
        <v>-0.40049999999999997</v>
      </c>
      <c r="R38" s="1">
        <v>0.995</v>
      </c>
      <c r="S38" s="1">
        <v>560</v>
      </c>
      <c r="T38">
        <f t="shared" si="1"/>
        <v>0.3731015438684574</v>
      </c>
      <c r="U38">
        <f t="shared" si="2"/>
        <v>0.6244508597966612</v>
      </c>
      <c r="V38">
        <f t="shared" si="3"/>
        <v>0.0024475963348813854</v>
      </c>
      <c r="W38">
        <f t="shared" si="4"/>
        <v>0.9999999999999999</v>
      </c>
    </row>
    <row r="39" spans="1:23" ht="12.75">
      <c r="A39" s="1">
        <v>565</v>
      </c>
      <c r="C39" s="1">
        <v>1</v>
      </c>
      <c r="D39" s="1">
        <f>B39*C39</f>
        <v>0</v>
      </c>
      <c r="E39" s="51">
        <v>0.6784</v>
      </c>
      <c r="F39" s="51">
        <v>0.9786</v>
      </c>
      <c r="G39" s="51">
        <v>0.0027</v>
      </c>
      <c r="H39" s="1">
        <f>D39*E39</f>
        <v>0</v>
      </c>
      <c r="I39" s="1">
        <f>D39*F39</f>
        <v>0</v>
      </c>
      <c r="J39" s="1">
        <f>D39*G39</f>
        <v>0</v>
      </c>
      <c r="K39" s="1">
        <f>D39*P39</f>
        <v>0</v>
      </c>
      <c r="L39" s="1">
        <f>D39*Q39</f>
        <v>0</v>
      </c>
      <c r="M39" s="1">
        <f>D39*F39</f>
        <v>0</v>
      </c>
      <c r="N39" s="1">
        <f t="shared" si="5"/>
        <v>0.39144</v>
      </c>
      <c r="O39" s="1">
        <f t="shared" si="7"/>
        <v>0.00108</v>
      </c>
      <c r="P39" s="51">
        <f t="shared" si="6"/>
        <v>0.39036</v>
      </c>
      <c r="Q39" s="51">
        <f t="shared" si="0"/>
        <v>-0.3002</v>
      </c>
      <c r="R39" s="1">
        <v>0.9786</v>
      </c>
      <c r="S39" s="1">
        <v>565</v>
      </c>
      <c r="T39">
        <f t="shared" si="1"/>
        <v>0.4087485690184973</v>
      </c>
      <c r="U39">
        <f t="shared" si="2"/>
        <v>0.5896246309574019</v>
      </c>
      <c r="V39">
        <f t="shared" si="3"/>
        <v>0.0016268000241007412</v>
      </c>
      <c r="W39">
        <f t="shared" si="4"/>
        <v>1</v>
      </c>
    </row>
    <row r="40" spans="1:23" ht="12.75">
      <c r="A40" s="1">
        <v>570</v>
      </c>
      <c r="C40" s="1">
        <v>1</v>
      </c>
      <c r="D40" s="1">
        <f>B40*C40</f>
        <v>0</v>
      </c>
      <c r="E40" s="51">
        <v>0.7621</v>
      </c>
      <c r="F40" s="51">
        <v>0.952</v>
      </c>
      <c r="G40" s="51">
        <v>0.0021</v>
      </c>
      <c r="H40" s="1">
        <f>D40*E40</f>
        <v>0</v>
      </c>
      <c r="I40" s="1">
        <f>D40*F40</f>
        <v>0</v>
      </c>
      <c r="J40" s="1">
        <f>D40*G40</f>
        <v>0</v>
      </c>
      <c r="K40" s="1">
        <f>D40*P40</f>
        <v>0</v>
      </c>
      <c r="L40" s="1">
        <f>D40*Q40</f>
        <v>0</v>
      </c>
      <c r="M40" s="1">
        <f>D40*F40</f>
        <v>0</v>
      </c>
      <c r="N40" s="1">
        <f t="shared" si="5"/>
        <v>0.3808</v>
      </c>
      <c r="O40" s="1">
        <f t="shared" si="7"/>
        <v>0.00084</v>
      </c>
      <c r="P40" s="51">
        <f t="shared" si="6"/>
        <v>0.37996</v>
      </c>
      <c r="Q40" s="51">
        <f t="shared" si="0"/>
        <v>-0.18989999999999996</v>
      </c>
      <c r="R40" s="1">
        <v>0.952</v>
      </c>
      <c r="S40" s="1">
        <v>570</v>
      </c>
      <c r="T40">
        <f t="shared" si="1"/>
        <v>0.4440624635823331</v>
      </c>
      <c r="U40">
        <f t="shared" si="2"/>
        <v>0.5547139028085305</v>
      </c>
      <c r="V40">
        <f t="shared" si="3"/>
        <v>0.0012236336091364642</v>
      </c>
      <c r="W40">
        <f t="shared" si="4"/>
        <v>1</v>
      </c>
    </row>
    <row r="41" spans="1:23" ht="12.75">
      <c r="A41" s="1">
        <v>575</v>
      </c>
      <c r="C41" s="1">
        <v>1</v>
      </c>
      <c r="D41" s="1">
        <f>B41*C41</f>
        <v>0</v>
      </c>
      <c r="E41" s="51">
        <v>0.8425</v>
      </c>
      <c r="F41" s="51">
        <v>0.9154</v>
      </c>
      <c r="G41" s="51">
        <v>0.0018</v>
      </c>
      <c r="H41" s="1">
        <f>D41*E41</f>
        <v>0</v>
      </c>
      <c r="I41" s="1">
        <f>D41*F41</f>
        <v>0</v>
      </c>
      <c r="J41" s="1">
        <f>D41*G41</f>
        <v>0</v>
      </c>
      <c r="K41" s="1">
        <f>D41*P41</f>
        <v>0</v>
      </c>
      <c r="L41" s="1">
        <f>D41*Q41</f>
        <v>0</v>
      </c>
      <c r="M41" s="1">
        <f>D41*F41</f>
        <v>0</v>
      </c>
      <c r="N41" s="1">
        <f t="shared" si="5"/>
        <v>0.36616000000000004</v>
      </c>
      <c r="O41" s="1">
        <f t="shared" si="7"/>
        <v>0.00072</v>
      </c>
      <c r="P41" s="51">
        <f t="shared" si="6"/>
        <v>0.36544000000000004</v>
      </c>
      <c r="Q41" s="51">
        <f t="shared" si="0"/>
        <v>-0.07289999999999996</v>
      </c>
      <c r="R41" s="1">
        <v>0.9154</v>
      </c>
      <c r="S41" s="1">
        <v>575</v>
      </c>
      <c r="T41">
        <f t="shared" si="1"/>
        <v>0.4787747911575837</v>
      </c>
      <c r="U41">
        <f t="shared" si="2"/>
        <v>0.5202023072114564</v>
      </c>
      <c r="V41">
        <f t="shared" si="3"/>
        <v>0.0010229016309598227</v>
      </c>
      <c r="W41">
        <f t="shared" si="4"/>
        <v>1</v>
      </c>
    </row>
    <row r="42" spans="1:23" ht="12.75">
      <c r="A42" s="1">
        <v>580</v>
      </c>
      <c r="C42" s="1">
        <v>1</v>
      </c>
      <c r="D42" s="1">
        <f>B42*C42</f>
        <v>0</v>
      </c>
      <c r="E42" s="51">
        <v>0.9163</v>
      </c>
      <c r="F42" s="51">
        <v>0.87</v>
      </c>
      <c r="G42" s="51">
        <v>0.0017</v>
      </c>
      <c r="H42" s="1">
        <f>D42*E42</f>
        <v>0</v>
      </c>
      <c r="I42" s="1">
        <f>D42*F42</f>
        <v>0</v>
      </c>
      <c r="J42" s="1">
        <f>D42*G42</f>
        <v>0</v>
      </c>
      <c r="K42" s="1">
        <f>D42*P42</f>
        <v>0</v>
      </c>
      <c r="L42" s="1">
        <f>D42*Q42</f>
        <v>0</v>
      </c>
      <c r="M42" s="1">
        <f>D42*F42</f>
        <v>0</v>
      </c>
      <c r="N42" s="1">
        <f t="shared" si="5"/>
        <v>0.34800000000000003</v>
      </c>
      <c r="O42" s="1">
        <f t="shared" si="7"/>
        <v>0.00068</v>
      </c>
      <c r="P42" s="51">
        <f t="shared" si="6"/>
        <v>0.34732</v>
      </c>
      <c r="Q42" s="51">
        <f t="shared" si="0"/>
        <v>0.04630000000000001</v>
      </c>
      <c r="R42" s="1">
        <v>0.87</v>
      </c>
      <c r="S42" s="1">
        <v>580</v>
      </c>
      <c r="T42">
        <f t="shared" si="1"/>
        <v>0.5124720357941834</v>
      </c>
      <c r="U42">
        <f t="shared" si="2"/>
        <v>0.48657718120805366</v>
      </c>
      <c r="V42">
        <f t="shared" si="3"/>
        <v>0.0009507829977628635</v>
      </c>
      <c r="W42">
        <f t="shared" si="4"/>
        <v>1</v>
      </c>
    </row>
    <row r="43" spans="1:23" ht="12.75">
      <c r="A43" s="1">
        <v>585</v>
      </c>
      <c r="C43" s="1">
        <v>1</v>
      </c>
      <c r="D43" s="1">
        <f>B43*C43</f>
        <v>0</v>
      </c>
      <c r="E43" s="51">
        <v>0.9786</v>
      </c>
      <c r="F43" s="51">
        <v>0.8163</v>
      </c>
      <c r="G43" s="51">
        <v>0.0014</v>
      </c>
      <c r="H43" s="1">
        <f>D43*E43</f>
        <v>0</v>
      </c>
      <c r="I43" s="1">
        <f>D43*F43</f>
        <v>0</v>
      </c>
      <c r="J43" s="1">
        <f>D43*G43</f>
        <v>0</v>
      </c>
      <c r="K43" s="1">
        <f>D43*P43</f>
        <v>0</v>
      </c>
      <c r="L43" s="1">
        <f>D43*Q43</f>
        <v>0</v>
      </c>
      <c r="M43" s="1">
        <f>D43*F43</f>
        <v>0</v>
      </c>
      <c r="N43" s="1">
        <f t="shared" si="5"/>
        <v>0.32652000000000003</v>
      </c>
      <c r="O43" s="1">
        <f t="shared" si="7"/>
        <v>0.0005600000000000001</v>
      </c>
      <c r="P43" s="51">
        <f t="shared" si="6"/>
        <v>0.32596</v>
      </c>
      <c r="Q43" s="51">
        <f t="shared" si="0"/>
        <v>0.1623</v>
      </c>
      <c r="R43" s="1">
        <v>0.8163</v>
      </c>
      <c r="S43" s="1">
        <v>585</v>
      </c>
      <c r="T43">
        <f t="shared" si="1"/>
        <v>0.5447865055948338</v>
      </c>
      <c r="U43">
        <f t="shared" si="2"/>
        <v>0.4544341145688359</v>
      </c>
      <c r="V43">
        <f t="shared" si="3"/>
        <v>0.0007793798363302343</v>
      </c>
      <c r="W43">
        <f t="shared" si="4"/>
        <v>1</v>
      </c>
    </row>
    <row r="44" spans="1:23" ht="12.75">
      <c r="A44" s="1">
        <v>590</v>
      </c>
      <c r="C44" s="1">
        <v>1</v>
      </c>
      <c r="D44" s="1">
        <f>B44*C44</f>
        <v>0</v>
      </c>
      <c r="E44" s="51">
        <v>1.0263</v>
      </c>
      <c r="F44" s="51">
        <v>0.757</v>
      </c>
      <c r="G44" s="51">
        <v>0.0011</v>
      </c>
      <c r="H44" s="1">
        <f>D44*E44</f>
        <v>0</v>
      </c>
      <c r="I44" s="1">
        <f>D44*F44</f>
        <v>0</v>
      </c>
      <c r="J44" s="1">
        <f>D44*G44</f>
        <v>0</v>
      </c>
      <c r="K44" s="1">
        <f>D44*P44</f>
        <v>0</v>
      </c>
      <c r="L44" s="1">
        <f>D44*Q44</f>
        <v>0</v>
      </c>
      <c r="M44" s="1">
        <f>D44*F44</f>
        <v>0</v>
      </c>
      <c r="N44" s="1">
        <f t="shared" si="5"/>
        <v>0.3028</v>
      </c>
      <c r="O44" s="1">
        <f t="shared" si="7"/>
        <v>0.00044000000000000007</v>
      </c>
      <c r="P44" s="51">
        <f t="shared" si="6"/>
        <v>0.30236</v>
      </c>
      <c r="Q44" s="51">
        <f t="shared" si="0"/>
        <v>0.2693</v>
      </c>
      <c r="R44" s="1">
        <v>0.757</v>
      </c>
      <c r="S44" s="1">
        <v>590</v>
      </c>
      <c r="T44">
        <f t="shared" si="1"/>
        <v>0.5751513113651647</v>
      </c>
      <c r="U44">
        <f t="shared" si="2"/>
        <v>0.4242322349249047</v>
      </c>
      <c r="V44">
        <f t="shared" si="3"/>
        <v>0.0006164537099305088</v>
      </c>
      <c r="W44">
        <f t="shared" si="4"/>
        <v>0.9999999999999999</v>
      </c>
    </row>
    <row r="45" spans="1:23" ht="12.75">
      <c r="A45" s="1">
        <v>595</v>
      </c>
      <c r="C45" s="1">
        <v>1</v>
      </c>
      <c r="D45" s="1">
        <f>B45*C45</f>
        <v>0</v>
      </c>
      <c r="E45" s="51">
        <v>1.0567</v>
      </c>
      <c r="F45" s="51">
        <v>0.6949</v>
      </c>
      <c r="G45" s="51">
        <v>0.001</v>
      </c>
      <c r="H45" s="1">
        <f>D45*E45</f>
        <v>0</v>
      </c>
      <c r="I45" s="1">
        <f>D45*F45</f>
        <v>0</v>
      </c>
      <c r="J45" s="1">
        <f>D45*G45</f>
        <v>0</v>
      </c>
      <c r="K45" s="1">
        <f>D45*P45</f>
        <v>0</v>
      </c>
      <c r="L45" s="1">
        <f>D45*Q45</f>
        <v>0</v>
      </c>
      <c r="M45" s="1">
        <f>D45*F45</f>
        <v>0</v>
      </c>
      <c r="N45" s="1">
        <f t="shared" si="5"/>
        <v>0.27796</v>
      </c>
      <c r="O45" s="1">
        <f t="shared" si="7"/>
        <v>0.0004</v>
      </c>
      <c r="P45" s="51">
        <f t="shared" si="6"/>
        <v>0.27756</v>
      </c>
      <c r="Q45" s="51">
        <f t="shared" si="0"/>
        <v>0.3618</v>
      </c>
      <c r="R45" s="1">
        <v>0.6949</v>
      </c>
      <c r="S45" s="1">
        <v>595</v>
      </c>
      <c r="T45">
        <f t="shared" si="1"/>
        <v>0.6029327855757162</v>
      </c>
      <c r="U45">
        <f t="shared" si="2"/>
        <v>0.3964966335729773</v>
      </c>
      <c r="V45">
        <f t="shared" si="3"/>
        <v>0.0005705808513066302</v>
      </c>
      <c r="W45">
        <f t="shared" si="4"/>
        <v>1</v>
      </c>
    </row>
    <row r="46" spans="1:23" ht="12.75">
      <c r="A46" s="1">
        <v>600</v>
      </c>
      <c r="B46" s="1">
        <v>0.95</v>
      </c>
      <c r="C46" s="1">
        <v>1</v>
      </c>
      <c r="D46" s="1">
        <f>B46*C46</f>
        <v>0.95</v>
      </c>
      <c r="E46" s="51">
        <v>1.0622</v>
      </c>
      <c r="F46" s="51">
        <v>0.631</v>
      </c>
      <c r="G46" s="51">
        <v>0.0008</v>
      </c>
      <c r="H46" s="1">
        <f>D46*E46</f>
        <v>1.00909</v>
      </c>
      <c r="I46" s="1">
        <f>D46*F46</f>
        <v>0.5994499999999999</v>
      </c>
      <c r="J46" s="1">
        <f>D46*G46</f>
        <v>0.00076</v>
      </c>
      <c r="K46" s="1">
        <f>D46*P46</f>
        <v>0.23947600000000002</v>
      </c>
      <c r="L46" s="1">
        <f>D46*Q46</f>
        <v>0.40964</v>
      </c>
      <c r="M46" s="1">
        <f>D46*F46</f>
        <v>0.5994499999999999</v>
      </c>
      <c r="N46" s="1">
        <f t="shared" si="5"/>
        <v>0.2524</v>
      </c>
      <c r="O46" s="1">
        <f t="shared" si="7"/>
        <v>0.00032</v>
      </c>
      <c r="P46" s="51">
        <f t="shared" si="6"/>
        <v>0.25208</v>
      </c>
      <c r="Q46" s="51">
        <f t="shared" si="0"/>
        <v>0.4312</v>
      </c>
      <c r="R46" s="1">
        <v>0.631</v>
      </c>
      <c r="S46" s="1">
        <v>600</v>
      </c>
      <c r="T46">
        <f t="shared" si="1"/>
        <v>0.6270365997638725</v>
      </c>
      <c r="U46">
        <f t="shared" si="2"/>
        <v>0.372491145218418</v>
      </c>
      <c r="V46">
        <f t="shared" si="3"/>
        <v>0.0004722550177095632</v>
      </c>
      <c r="W46">
        <f t="shared" si="4"/>
        <v>1</v>
      </c>
    </row>
    <row r="47" spans="1:23" ht="12.75">
      <c r="A47" s="1">
        <v>605</v>
      </c>
      <c r="C47" s="1">
        <v>1</v>
      </c>
      <c r="D47" s="1">
        <f>B47*C47</f>
        <v>0</v>
      </c>
      <c r="E47" s="51">
        <v>1.0456</v>
      </c>
      <c r="F47" s="51">
        <v>0.5668</v>
      </c>
      <c r="G47" s="51">
        <v>0.0006</v>
      </c>
      <c r="H47" s="1">
        <f>D47*E47</f>
        <v>0</v>
      </c>
      <c r="I47" s="1">
        <f>D47*F47</f>
        <v>0</v>
      </c>
      <c r="J47" s="1">
        <f>D47*G47</f>
        <v>0</v>
      </c>
      <c r="K47" s="1">
        <f>D47*P47</f>
        <v>0</v>
      </c>
      <c r="L47" s="1">
        <f>D47*Q47</f>
        <v>0</v>
      </c>
      <c r="M47" s="1">
        <f>D47*F47</f>
        <v>0</v>
      </c>
      <c r="N47" s="1">
        <f t="shared" si="5"/>
        <v>0.22672</v>
      </c>
      <c r="O47" s="1">
        <f t="shared" si="7"/>
        <v>0.00023999999999999998</v>
      </c>
      <c r="P47" s="51">
        <f t="shared" si="6"/>
        <v>0.22648000000000001</v>
      </c>
      <c r="Q47" s="51">
        <f t="shared" si="0"/>
        <v>0.4788000000000001</v>
      </c>
      <c r="R47" s="1">
        <v>0.5668</v>
      </c>
      <c r="S47" s="1">
        <v>605</v>
      </c>
      <c r="T47">
        <f t="shared" si="1"/>
        <v>0.6482331060136393</v>
      </c>
      <c r="U47">
        <f t="shared" si="2"/>
        <v>0.3513949163050217</v>
      </c>
      <c r="V47">
        <f t="shared" si="3"/>
        <v>0.0003719776813391196</v>
      </c>
      <c r="W47">
        <f t="shared" si="4"/>
        <v>1</v>
      </c>
    </row>
    <row r="48" spans="1:23" ht="12.75">
      <c r="A48" s="1">
        <v>610</v>
      </c>
      <c r="C48" s="1">
        <v>1</v>
      </c>
      <c r="D48" s="1">
        <f>B48*C48</f>
        <v>0</v>
      </c>
      <c r="E48" s="51">
        <v>1.0026</v>
      </c>
      <c r="F48" s="51">
        <v>0.503</v>
      </c>
      <c r="G48" s="51">
        <v>0.0003</v>
      </c>
      <c r="H48" s="1">
        <f>D48*E48</f>
        <v>0</v>
      </c>
      <c r="I48" s="1">
        <f>D48*F48</f>
        <v>0</v>
      </c>
      <c r="J48" s="1">
        <f>D48*G48</f>
        <v>0</v>
      </c>
      <c r="K48" s="1">
        <f>D48*P48</f>
        <v>0</v>
      </c>
      <c r="L48" s="1">
        <f>D48*Q48</f>
        <v>0</v>
      </c>
      <c r="M48" s="1">
        <f>D48*F48</f>
        <v>0</v>
      </c>
      <c r="N48" s="1">
        <f t="shared" si="5"/>
        <v>0.20120000000000002</v>
      </c>
      <c r="O48" s="1">
        <f t="shared" si="7"/>
        <v>0.00011999999999999999</v>
      </c>
      <c r="P48" s="51">
        <f t="shared" si="6"/>
        <v>0.20108</v>
      </c>
      <c r="Q48" s="51">
        <f t="shared" si="0"/>
        <v>0.49959999999999993</v>
      </c>
      <c r="R48" s="1">
        <v>0.503</v>
      </c>
      <c r="S48" s="1">
        <v>610</v>
      </c>
      <c r="T48">
        <f t="shared" si="1"/>
        <v>0.665781260375855</v>
      </c>
      <c r="U48">
        <f t="shared" si="2"/>
        <v>0.3340195232087124</v>
      </c>
      <c r="V48">
        <f t="shared" si="3"/>
        <v>0.00019921641543263165</v>
      </c>
      <c r="W48">
        <f t="shared" si="4"/>
        <v>1</v>
      </c>
    </row>
    <row r="49" spans="1:23" ht="12.75">
      <c r="A49" s="1">
        <v>615</v>
      </c>
      <c r="C49" s="1">
        <v>1</v>
      </c>
      <c r="D49" s="1">
        <f>B49*C49</f>
        <v>0</v>
      </c>
      <c r="E49" s="51">
        <v>0.9384</v>
      </c>
      <c r="F49" s="51">
        <v>0.4412</v>
      </c>
      <c r="G49" s="51">
        <v>0.0002</v>
      </c>
      <c r="H49" s="1">
        <f>D49*E49</f>
        <v>0</v>
      </c>
      <c r="I49" s="1">
        <f>D49*F49</f>
        <v>0</v>
      </c>
      <c r="J49" s="1">
        <f>D49*G49</f>
        <v>0</v>
      </c>
      <c r="K49" s="1">
        <f>D49*P49</f>
        <v>0</v>
      </c>
      <c r="L49" s="1">
        <f>D49*Q49</f>
        <v>0</v>
      </c>
      <c r="M49" s="1">
        <f>D49*F49</f>
        <v>0</v>
      </c>
      <c r="N49" s="1">
        <f t="shared" si="5"/>
        <v>0.17648</v>
      </c>
      <c r="O49" s="1">
        <f t="shared" si="7"/>
        <v>8E-05</v>
      </c>
      <c r="P49" s="51">
        <f t="shared" si="6"/>
        <v>0.1764</v>
      </c>
      <c r="Q49" s="51">
        <f t="shared" si="0"/>
        <v>0.49720000000000003</v>
      </c>
      <c r="R49" s="1">
        <v>0.4412</v>
      </c>
      <c r="S49" s="1">
        <v>615</v>
      </c>
      <c r="T49">
        <f t="shared" si="1"/>
        <v>0.6800985650094217</v>
      </c>
      <c r="U49">
        <f t="shared" si="2"/>
        <v>0.3197564864473112</v>
      </c>
      <c r="V49">
        <f t="shared" si="3"/>
        <v>0.00014494854326714017</v>
      </c>
      <c r="W49">
        <f t="shared" si="4"/>
        <v>1</v>
      </c>
    </row>
    <row r="50" spans="1:23" ht="12.75">
      <c r="A50" s="1">
        <v>620</v>
      </c>
      <c r="C50" s="1">
        <v>1</v>
      </c>
      <c r="D50" s="1">
        <f>B50*C50</f>
        <v>0</v>
      </c>
      <c r="E50" s="51">
        <v>0.8544</v>
      </c>
      <c r="F50" s="51">
        <v>0.381</v>
      </c>
      <c r="G50" s="51">
        <v>0.0002</v>
      </c>
      <c r="H50" s="1">
        <f>D50*E50</f>
        <v>0</v>
      </c>
      <c r="I50" s="1">
        <f>D50*F50</f>
        <v>0</v>
      </c>
      <c r="J50" s="1">
        <f>D50*G50</f>
        <v>0</v>
      </c>
      <c r="K50" s="1">
        <f>D50*P50</f>
        <v>0</v>
      </c>
      <c r="L50" s="1">
        <f>D50*Q50</f>
        <v>0</v>
      </c>
      <c r="M50" s="1">
        <f>D50*F50</f>
        <v>0</v>
      </c>
      <c r="N50" s="1">
        <f t="shared" si="5"/>
        <v>0.1524</v>
      </c>
      <c r="O50" s="1">
        <f t="shared" si="7"/>
        <v>8E-05</v>
      </c>
      <c r="P50" s="51">
        <f t="shared" si="6"/>
        <v>0.15232</v>
      </c>
      <c r="Q50" s="51">
        <f t="shared" si="0"/>
        <v>0.47340000000000004</v>
      </c>
      <c r="R50" s="1">
        <v>0.381</v>
      </c>
      <c r="S50" s="1">
        <v>620</v>
      </c>
      <c r="T50">
        <f t="shared" si="1"/>
        <v>0.691485917772742</v>
      </c>
      <c r="U50">
        <f t="shared" si="2"/>
        <v>0.30835221754613146</v>
      </c>
      <c r="V50">
        <f t="shared" si="3"/>
        <v>0.0001618646811265782</v>
      </c>
      <c r="W50">
        <f t="shared" si="4"/>
        <v>1</v>
      </c>
    </row>
    <row r="51" spans="1:23" ht="12.75">
      <c r="A51" s="1">
        <v>625</v>
      </c>
      <c r="C51" s="1">
        <v>1</v>
      </c>
      <c r="D51" s="1">
        <f>B51*C51</f>
        <v>0</v>
      </c>
      <c r="E51" s="51">
        <v>0.7514</v>
      </c>
      <c r="F51" s="51">
        <v>0.321</v>
      </c>
      <c r="G51" s="51">
        <v>0.0001</v>
      </c>
      <c r="H51" s="1">
        <f>D51*E51</f>
        <v>0</v>
      </c>
      <c r="I51" s="1">
        <f>D51*F51</f>
        <v>0</v>
      </c>
      <c r="J51" s="1">
        <f>D51*G51</f>
        <v>0</v>
      </c>
      <c r="K51" s="1">
        <f>D51*P51</f>
        <v>0</v>
      </c>
      <c r="L51" s="1">
        <f>D51*Q51</f>
        <v>0</v>
      </c>
      <c r="M51" s="1">
        <f>D51*F51</f>
        <v>0</v>
      </c>
      <c r="N51" s="1">
        <f t="shared" si="5"/>
        <v>0.12840000000000001</v>
      </c>
      <c r="O51" s="1">
        <f t="shared" si="7"/>
        <v>4E-05</v>
      </c>
      <c r="P51" s="51">
        <f t="shared" si="6"/>
        <v>0.12836</v>
      </c>
      <c r="Q51" s="51">
        <f t="shared" si="0"/>
        <v>0.43039999999999995</v>
      </c>
      <c r="R51" s="1">
        <v>0.321</v>
      </c>
      <c r="S51" s="1">
        <v>625</v>
      </c>
      <c r="T51">
        <f t="shared" si="1"/>
        <v>0.7006060606060606</v>
      </c>
      <c r="U51">
        <f t="shared" si="2"/>
        <v>0.2993006993006993</v>
      </c>
      <c r="V51">
        <f t="shared" si="3"/>
        <v>9.324009324009324E-05</v>
      </c>
      <c r="W51">
        <f t="shared" si="4"/>
        <v>1</v>
      </c>
    </row>
    <row r="52" spans="1:23" ht="12.75">
      <c r="A52" s="1">
        <v>630</v>
      </c>
      <c r="C52" s="1">
        <v>1</v>
      </c>
      <c r="D52" s="1">
        <f>B52*C52</f>
        <v>0</v>
      </c>
      <c r="E52" s="51">
        <v>0.6424</v>
      </c>
      <c r="F52" s="51">
        <v>0.265</v>
      </c>
      <c r="G52" s="51">
        <v>0</v>
      </c>
      <c r="H52" s="1">
        <f>D52*E52</f>
        <v>0</v>
      </c>
      <c r="I52" s="1">
        <f>D52*F52</f>
        <v>0</v>
      </c>
      <c r="J52" s="1">
        <f>D52*G52</f>
        <v>0</v>
      </c>
      <c r="K52" s="1">
        <f>D52*P52</f>
        <v>0</v>
      </c>
      <c r="L52" s="1">
        <f>D52*Q52</f>
        <v>0</v>
      </c>
      <c r="M52" s="1">
        <f>D52*F52</f>
        <v>0</v>
      </c>
      <c r="N52" s="1">
        <f t="shared" si="5"/>
        <v>0.10600000000000001</v>
      </c>
      <c r="O52" s="1">
        <f t="shared" si="7"/>
        <v>0</v>
      </c>
      <c r="P52" s="51">
        <f t="shared" si="6"/>
        <v>0.10600000000000001</v>
      </c>
      <c r="Q52" s="51">
        <f t="shared" si="0"/>
        <v>0.37739999999999996</v>
      </c>
      <c r="R52" s="1">
        <v>0.265</v>
      </c>
      <c r="S52" s="1">
        <v>630</v>
      </c>
      <c r="T52">
        <f t="shared" si="1"/>
        <v>0.707956799647344</v>
      </c>
      <c r="U52">
        <f t="shared" si="2"/>
        <v>0.29204320035265596</v>
      </c>
      <c r="V52">
        <f t="shared" si="3"/>
        <v>0</v>
      </c>
      <c r="W52">
        <f t="shared" si="4"/>
        <v>1</v>
      </c>
    </row>
    <row r="53" spans="1:23" ht="12.75">
      <c r="A53" s="1">
        <v>635</v>
      </c>
      <c r="C53" s="1">
        <v>1</v>
      </c>
      <c r="D53" s="1">
        <f>B53*C53</f>
        <v>0</v>
      </c>
      <c r="E53" s="51">
        <v>0.5419</v>
      </c>
      <c r="F53" s="51">
        <v>0.217</v>
      </c>
      <c r="G53" s="51">
        <v>0</v>
      </c>
      <c r="H53" s="1">
        <f>D53*E53</f>
        <v>0</v>
      </c>
      <c r="I53" s="1">
        <f>D53*F53</f>
        <v>0</v>
      </c>
      <c r="J53" s="1">
        <f>D53*G53</f>
        <v>0</v>
      </c>
      <c r="K53" s="1">
        <f>D53*P53</f>
        <v>0</v>
      </c>
      <c r="L53" s="1">
        <f>D53*Q53</f>
        <v>0</v>
      </c>
      <c r="M53" s="1">
        <f>D53*F53</f>
        <v>0</v>
      </c>
      <c r="N53" s="1">
        <f t="shared" si="5"/>
        <v>0.0868</v>
      </c>
      <c r="O53" s="1">
        <f t="shared" si="7"/>
        <v>0</v>
      </c>
      <c r="P53" s="51">
        <f t="shared" si="6"/>
        <v>0.0868</v>
      </c>
      <c r="Q53" s="51">
        <f t="shared" si="0"/>
        <v>0.3249000000000001</v>
      </c>
      <c r="R53" s="1">
        <v>0.217</v>
      </c>
      <c r="S53" s="1">
        <v>635</v>
      </c>
      <c r="T53">
        <f t="shared" si="1"/>
        <v>0.7140598234286468</v>
      </c>
      <c r="U53">
        <f t="shared" si="2"/>
        <v>0.2859401765713533</v>
      </c>
      <c r="V53">
        <f t="shared" si="3"/>
        <v>0</v>
      </c>
      <c r="W53">
        <f t="shared" si="4"/>
        <v>1</v>
      </c>
    </row>
    <row r="54" spans="1:23" ht="12.75">
      <c r="A54" s="1">
        <v>640</v>
      </c>
      <c r="C54" s="1">
        <v>1</v>
      </c>
      <c r="D54" s="1">
        <f>B54*C54</f>
        <v>0</v>
      </c>
      <c r="E54" s="51">
        <v>0.4479</v>
      </c>
      <c r="F54" s="51">
        <v>0.175</v>
      </c>
      <c r="G54" s="51">
        <v>0</v>
      </c>
      <c r="H54" s="1">
        <f>D54*E54</f>
        <v>0</v>
      </c>
      <c r="I54" s="1">
        <f>D54*F54</f>
        <v>0</v>
      </c>
      <c r="J54" s="1">
        <f>D54*G54</f>
        <v>0</v>
      </c>
      <c r="K54" s="1">
        <f>D54*P54</f>
        <v>0</v>
      </c>
      <c r="L54" s="1">
        <f>D54*Q54</f>
        <v>0</v>
      </c>
      <c r="M54" s="1">
        <f>D54*F54</f>
        <v>0</v>
      </c>
      <c r="N54" s="1">
        <f t="shared" si="5"/>
        <v>0.06999999999999999</v>
      </c>
      <c r="O54" s="1">
        <f t="shared" si="7"/>
        <v>0</v>
      </c>
      <c r="P54" s="51">
        <f t="shared" si="6"/>
        <v>0.06999999999999999</v>
      </c>
      <c r="Q54" s="51">
        <f t="shared" si="0"/>
        <v>0.27290000000000003</v>
      </c>
      <c r="R54" s="1">
        <v>0.175</v>
      </c>
      <c r="S54" s="1">
        <v>640</v>
      </c>
      <c r="T54">
        <f t="shared" si="1"/>
        <v>0.7190560282549366</v>
      </c>
      <c r="U54">
        <f t="shared" si="2"/>
        <v>0.2809439717450634</v>
      </c>
      <c r="V54">
        <f t="shared" si="3"/>
        <v>0</v>
      </c>
      <c r="W54">
        <f t="shared" si="4"/>
        <v>1</v>
      </c>
    </row>
    <row r="55" spans="1:23" ht="12.75">
      <c r="A55" s="1">
        <v>645</v>
      </c>
      <c r="C55" s="1">
        <v>1</v>
      </c>
      <c r="D55" s="1">
        <f>B55*C55</f>
        <v>0</v>
      </c>
      <c r="E55" s="51">
        <v>0.3608</v>
      </c>
      <c r="F55" s="51">
        <v>0.1382</v>
      </c>
      <c r="G55" s="51">
        <v>0</v>
      </c>
      <c r="H55" s="1">
        <f>D55*E55</f>
        <v>0</v>
      </c>
      <c r="I55" s="1">
        <f>D55*F55</f>
        <v>0</v>
      </c>
      <c r="J55" s="1">
        <f>D55*G55</f>
        <v>0</v>
      </c>
      <c r="K55" s="1">
        <f>D55*P55</f>
        <v>0</v>
      </c>
      <c r="L55" s="1">
        <f>D55*Q55</f>
        <v>0</v>
      </c>
      <c r="M55" s="1">
        <f>D55*F55</f>
        <v>0</v>
      </c>
      <c r="N55" s="1">
        <f t="shared" si="5"/>
        <v>0.055279999999999996</v>
      </c>
      <c r="O55" s="1">
        <f t="shared" si="7"/>
        <v>0</v>
      </c>
      <c r="P55" s="51">
        <f t="shared" si="6"/>
        <v>0.055279999999999996</v>
      </c>
      <c r="Q55" s="51">
        <f t="shared" si="0"/>
        <v>0.22260000000000002</v>
      </c>
      <c r="R55" s="1">
        <v>0.1382</v>
      </c>
      <c r="S55" s="1">
        <v>645</v>
      </c>
      <c r="T55">
        <f t="shared" si="1"/>
        <v>0.7230460921843688</v>
      </c>
      <c r="U55">
        <f t="shared" si="2"/>
        <v>0.27695390781563123</v>
      </c>
      <c r="V55">
        <f t="shared" si="3"/>
        <v>0</v>
      </c>
      <c r="W55">
        <f t="shared" si="4"/>
        <v>1</v>
      </c>
    </row>
    <row r="56" spans="1:23" ht="12.75">
      <c r="A56" s="1">
        <v>650</v>
      </c>
      <c r="B56" s="1">
        <v>1</v>
      </c>
      <c r="C56" s="1">
        <v>1</v>
      </c>
      <c r="D56" s="1">
        <f>B56*C56</f>
        <v>1</v>
      </c>
      <c r="E56" s="51">
        <v>0.2835</v>
      </c>
      <c r="F56" s="51">
        <v>0.107</v>
      </c>
      <c r="G56" s="51">
        <v>0</v>
      </c>
      <c r="H56" s="1">
        <f>D56*E56</f>
        <v>0.2835</v>
      </c>
      <c r="I56" s="1">
        <f>D56*F56</f>
        <v>0.107</v>
      </c>
      <c r="J56" s="1">
        <f>D56*G56</f>
        <v>0</v>
      </c>
      <c r="K56" s="1">
        <f>D56*P56</f>
        <v>0.042800000000000005</v>
      </c>
      <c r="L56" s="1">
        <f>D56*Q56</f>
        <v>0.1765</v>
      </c>
      <c r="M56" s="1">
        <f>D56*F56</f>
        <v>0.107</v>
      </c>
      <c r="N56" s="1">
        <f t="shared" si="5"/>
        <v>0.042800000000000005</v>
      </c>
      <c r="O56" s="1">
        <f t="shared" si="7"/>
        <v>0</v>
      </c>
      <c r="P56" s="51">
        <f t="shared" si="6"/>
        <v>0.042800000000000005</v>
      </c>
      <c r="Q56" s="51">
        <f t="shared" si="0"/>
        <v>0.1765</v>
      </c>
      <c r="R56" s="1">
        <v>0.107</v>
      </c>
      <c r="S56" s="1">
        <v>650</v>
      </c>
      <c r="T56">
        <f t="shared" si="1"/>
        <v>0.7259923175416133</v>
      </c>
      <c r="U56">
        <f t="shared" si="2"/>
        <v>0.2740076824583867</v>
      </c>
      <c r="V56">
        <f t="shared" si="3"/>
        <v>0</v>
      </c>
      <c r="W56">
        <f t="shared" si="4"/>
        <v>1</v>
      </c>
    </row>
    <row r="57" spans="1:23" ht="12.75">
      <c r="A57" s="1">
        <v>655</v>
      </c>
      <c r="C57" s="1">
        <v>1</v>
      </c>
      <c r="D57" s="1">
        <f>B57*C57</f>
        <v>0</v>
      </c>
      <c r="E57" s="51">
        <v>0.2187</v>
      </c>
      <c r="F57" s="51">
        <v>0.0816</v>
      </c>
      <c r="G57" s="51">
        <v>0</v>
      </c>
      <c r="H57" s="1">
        <f>D57*E57</f>
        <v>0</v>
      </c>
      <c r="I57" s="1">
        <f>D57*F57</f>
        <v>0</v>
      </c>
      <c r="J57" s="1">
        <f>D57*G57</f>
        <v>0</v>
      </c>
      <c r="K57" s="1">
        <f>D57*P57</f>
        <v>0</v>
      </c>
      <c r="L57" s="1">
        <f>D57*Q57</f>
        <v>0</v>
      </c>
      <c r="M57" s="1">
        <f>D57*F57</f>
        <v>0</v>
      </c>
      <c r="N57" s="1">
        <f t="shared" si="5"/>
        <v>0.03264</v>
      </c>
      <c r="O57" s="1">
        <f t="shared" si="7"/>
        <v>0</v>
      </c>
      <c r="P57" s="51">
        <f t="shared" si="6"/>
        <v>0.03264</v>
      </c>
      <c r="Q57" s="51">
        <f t="shared" si="0"/>
        <v>0.1371</v>
      </c>
      <c r="R57" s="1">
        <v>0.0816</v>
      </c>
      <c r="S57" s="1">
        <v>655</v>
      </c>
      <c r="T57">
        <f t="shared" si="1"/>
        <v>0.7282717282717283</v>
      </c>
      <c r="U57">
        <f t="shared" si="2"/>
        <v>0.27172827172827174</v>
      </c>
      <c r="V57">
        <f t="shared" si="3"/>
        <v>0</v>
      </c>
      <c r="W57">
        <f t="shared" si="4"/>
        <v>1</v>
      </c>
    </row>
    <row r="58" spans="1:23" ht="12.75">
      <c r="A58" s="1">
        <v>660</v>
      </c>
      <c r="C58" s="1">
        <v>1</v>
      </c>
      <c r="D58" s="1">
        <f>B58*C58</f>
        <v>0</v>
      </c>
      <c r="E58" s="51">
        <v>0.1649</v>
      </c>
      <c r="F58" s="51">
        <v>0.061</v>
      </c>
      <c r="G58" s="51">
        <v>0</v>
      </c>
      <c r="H58" s="1">
        <f>D58*E58</f>
        <v>0</v>
      </c>
      <c r="I58" s="1">
        <f>D58*F58</f>
        <v>0</v>
      </c>
      <c r="J58" s="1">
        <f>D58*G58</f>
        <v>0</v>
      </c>
      <c r="K58" s="1">
        <f>D58*P58</f>
        <v>0</v>
      </c>
      <c r="L58" s="1">
        <f>D58*Q58</f>
        <v>0</v>
      </c>
      <c r="M58" s="1">
        <f>D58*F58</f>
        <v>0</v>
      </c>
      <c r="N58" s="1">
        <f t="shared" si="5"/>
        <v>0.0244</v>
      </c>
      <c r="O58" s="1">
        <f t="shared" si="7"/>
        <v>0</v>
      </c>
      <c r="P58" s="51">
        <f t="shared" si="6"/>
        <v>0.0244</v>
      </c>
      <c r="Q58" s="51">
        <f t="shared" si="0"/>
        <v>0.10389999999999999</v>
      </c>
      <c r="R58" s="1">
        <v>0.061</v>
      </c>
      <c r="S58" s="1">
        <v>660</v>
      </c>
      <c r="T58">
        <f t="shared" si="1"/>
        <v>0.7299690128375387</v>
      </c>
      <c r="U58">
        <f t="shared" si="2"/>
        <v>0.27003098716246127</v>
      </c>
      <c r="V58">
        <f t="shared" si="3"/>
        <v>0</v>
      </c>
      <c r="W58">
        <f t="shared" si="4"/>
        <v>1</v>
      </c>
    </row>
    <row r="59" spans="1:23" ht="12.75">
      <c r="A59" s="1">
        <v>665</v>
      </c>
      <c r="C59" s="1">
        <v>1</v>
      </c>
      <c r="D59" s="1">
        <f>B59*C59</f>
        <v>0</v>
      </c>
      <c r="E59" s="51">
        <v>0.1212</v>
      </c>
      <c r="F59" s="51">
        <v>0.0446</v>
      </c>
      <c r="G59" s="51">
        <v>0</v>
      </c>
      <c r="H59" s="1">
        <f>D59*E59</f>
        <v>0</v>
      </c>
      <c r="I59" s="1">
        <f>D59*F59</f>
        <v>0</v>
      </c>
      <c r="J59" s="1">
        <f>D59*G59</f>
        <v>0</v>
      </c>
      <c r="K59" s="1">
        <f>D59*P59</f>
        <v>0</v>
      </c>
      <c r="L59" s="1">
        <f>D59*Q59</f>
        <v>0</v>
      </c>
      <c r="M59" s="1">
        <f>D59*F59</f>
        <v>0</v>
      </c>
      <c r="N59" s="1">
        <f t="shared" si="5"/>
        <v>0.01784</v>
      </c>
      <c r="O59" s="1">
        <f t="shared" si="7"/>
        <v>0</v>
      </c>
      <c r="P59" s="51">
        <f t="shared" si="6"/>
        <v>0.01784</v>
      </c>
      <c r="Q59" s="51">
        <f t="shared" si="0"/>
        <v>0.0766</v>
      </c>
      <c r="R59" s="1">
        <v>0.0446</v>
      </c>
      <c r="S59" s="1">
        <v>665</v>
      </c>
      <c r="T59">
        <f t="shared" si="1"/>
        <v>0.7310012062726177</v>
      </c>
      <c r="U59">
        <f t="shared" si="2"/>
        <v>0.2689987937273824</v>
      </c>
      <c r="V59">
        <f t="shared" si="3"/>
        <v>0</v>
      </c>
      <c r="W59">
        <f t="shared" si="4"/>
        <v>1</v>
      </c>
    </row>
    <row r="60" spans="1:23" ht="12.75">
      <c r="A60" s="1">
        <v>670</v>
      </c>
      <c r="C60" s="1">
        <v>1</v>
      </c>
      <c r="D60" s="1">
        <f>B60*C60</f>
        <v>0</v>
      </c>
      <c r="E60" s="51">
        <v>0.0874</v>
      </c>
      <c r="F60" s="51">
        <v>0.032</v>
      </c>
      <c r="G60" s="51">
        <v>0</v>
      </c>
      <c r="H60" s="1">
        <f>D60*E60</f>
        <v>0</v>
      </c>
      <c r="I60" s="1">
        <f>D60*F60</f>
        <v>0</v>
      </c>
      <c r="J60" s="1">
        <f>D60*G60</f>
        <v>0</v>
      </c>
      <c r="K60" s="1">
        <f>D60*P60</f>
        <v>0</v>
      </c>
      <c r="L60" s="1">
        <f>D60*Q60</f>
        <v>0</v>
      </c>
      <c r="M60" s="1">
        <f>D60*F60</f>
        <v>0</v>
      </c>
      <c r="N60" s="1">
        <f t="shared" si="5"/>
        <v>0.0128</v>
      </c>
      <c r="O60" s="1">
        <f t="shared" si="7"/>
        <v>0</v>
      </c>
      <c r="P60" s="51">
        <f t="shared" si="6"/>
        <v>0.0128</v>
      </c>
      <c r="Q60" s="51">
        <f t="shared" si="0"/>
        <v>0.055400000000000005</v>
      </c>
      <c r="R60" s="1">
        <v>0.032</v>
      </c>
      <c r="S60" s="1">
        <v>670</v>
      </c>
      <c r="T60">
        <f t="shared" si="1"/>
        <v>0.7319932998324958</v>
      </c>
      <c r="U60">
        <f t="shared" si="2"/>
        <v>0.26800670016750416</v>
      </c>
      <c r="V60">
        <f t="shared" si="3"/>
        <v>0</v>
      </c>
      <c r="W60">
        <f t="shared" si="4"/>
        <v>1</v>
      </c>
    </row>
    <row r="61" spans="1:23" ht="12.75">
      <c r="A61" s="1">
        <v>675</v>
      </c>
      <c r="C61" s="1">
        <v>1</v>
      </c>
      <c r="D61" s="1">
        <f>B61*C61</f>
        <v>0</v>
      </c>
      <c r="E61" s="51">
        <v>0.0636</v>
      </c>
      <c r="F61" s="51">
        <v>0.0232</v>
      </c>
      <c r="G61" s="51">
        <v>0</v>
      </c>
      <c r="H61" s="1">
        <f>D61*E61</f>
        <v>0</v>
      </c>
      <c r="I61" s="1">
        <f>D61*F61</f>
        <v>0</v>
      </c>
      <c r="J61" s="1">
        <f>D61*G61</f>
        <v>0</v>
      </c>
      <c r="K61" s="1">
        <f>D61*P61</f>
        <v>0</v>
      </c>
      <c r="L61" s="1">
        <f>D61*Q61</f>
        <v>0</v>
      </c>
      <c r="M61" s="1">
        <f>D61*F61</f>
        <v>0</v>
      </c>
      <c r="N61" s="1">
        <f t="shared" si="5"/>
        <v>0.00928</v>
      </c>
      <c r="O61" s="1">
        <f t="shared" si="7"/>
        <v>0</v>
      </c>
      <c r="P61" s="51">
        <f t="shared" si="6"/>
        <v>0.00928</v>
      </c>
      <c r="Q61" s="51">
        <f t="shared" si="0"/>
        <v>0.040400000000000005</v>
      </c>
      <c r="R61" s="1">
        <v>0.0232</v>
      </c>
      <c r="S61" s="1">
        <v>675</v>
      </c>
      <c r="T61">
        <f t="shared" si="1"/>
        <v>0.7327188940092166</v>
      </c>
      <c r="U61">
        <f t="shared" si="2"/>
        <v>0.26728110599078336</v>
      </c>
      <c r="V61">
        <f t="shared" si="3"/>
        <v>0</v>
      </c>
      <c r="W61">
        <f t="shared" si="4"/>
        <v>1</v>
      </c>
    </row>
    <row r="62" spans="1:23" ht="12.75">
      <c r="A62" s="1">
        <v>680</v>
      </c>
      <c r="C62" s="1">
        <v>1</v>
      </c>
      <c r="D62" s="1">
        <f>B62*C62</f>
        <v>0</v>
      </c>
      <c r="E62" s="51">
        <v>0.0468</v>
      </c>
      <c r="F62" s="51">
        <v>0.017</v>
      </c>
      <c r="G62" s="51">
        <v>0</v>
      </c>
      <c r="H62" s="1">
        <f>D62*E62</f>
        <v>0</v>
      </c>
      <c r="I62" s="1">
        <f>D62*F62</f>
        <v>0</v>
      </c>
      <c r="J62" s="1">
        <f>D62*G62</f>
        <v>0</v>
      </c>
      <c r="K62" s="1">
        <f>D62*P62</f>
        <v>0</v>
      </c>
      <c r="L62" s="1">
        <f>D62*Q62</f>
        <v>0</v>
      </c>
      <c r="M62" s="1">
        <f>D62*F62</f>
        <v>0</v>
      </c>
      <c r="N62" s="1">
        <f t="shared" si="5"/>
        <v>0.0068000000000000005</v>
      </c>
      <c r="O62" s="1">
        <f t="shared" si="7"/>
        <v>0</v>
      </c>
      <c r="P62" s="51">
        <f t="shared" si="6"/>
        <v>0.0068000000000000005</v>
      </c>
      <c r="Q62" s="51">
        <f t="shared" si="0"/>
        <v>0.0298</v>
      </c>
      <c r="R62" s="1">
        <v>0.017</v>
      </c>
      <c r="S62" s="1">
        <v>680</v>
      </c>
      <c r="T62">
        <f t="shared" si="1"/>
        <v>0.7335423197492164</v>
      </c>
      <c r="U62">
        <f t="shared" si="2"/>
        <v>0.26645768025078376</v>
      </c>
      <c r="V62">
        <f t="shared" si="3"/>
        <v>0</v>
      </c>
      <c r="W62">
        <f t="shared" si="4"/>
        <v>1</v>
      </c>
    </row>
    <row r="63" spans="1:23" ht="12.75">
      <c r="A63" s="1">
        <v>685</v>
      </c>
      <c r="C63" s="1">
        <v>1</v>
      </c>
      <c r="D63" s="1">
        <f>B63*C63</f>
        <v>0</v>
      </c>
      <c r="E63" s="51">
        <v>0.0329</v>
      </c>
      <c r="F63" s="51">
        <v>0.0119</v>
      </c>
      <c r="G63" s="51">
        <v>0</v>
      </c>
      <c r="H63" s="1">
        <f>D63*E63</f>
        <v>0</v>
      </c>
      <c r="I63" s="1">
        <f>D63*F63</f>
        <v>0</v>
      </c>
      <c r="J63" s="1">
        <f>D63*G63</f>
        <v>0</v>
      </c>
      <c r="K63" s="1">
        <f>D63*P63</f>
        <v>0</v>
      </c>
      <c r="L63" s="1">
        <f>D63*Q63</f>
        <v>0</v>
      </c>
      <c r="M63" s="1">
        <f>D63*F63</f>
        <v>0</v>
      </c>
      <c r="N63" s="1">
        <f t="shared" si="5"/>
        <v>0.00476</v>
      </c>
      <c r="O63" s="1">
        <f t="shared" si="7"/>
        <v>0</v>
      </c>
      <c r="P63" s="51">
        <f t="shared" si="6"/>
        <v>0.00476</v>
      </c>
      <c r="Q63" s="51">
        <f t="shared" si="0"/>
        <v>0.020999999999999998</v>
      </c>
      <c r="R63" s="1">
        <v>0.0119</v>
      </c>
      <c r="S63" s="1">
        <v>685</v>
      </c>
      <c r="T63">
        <f t="shared" si="1"/>
        <v>0.734375</v>
      </c>
      <c r="U63">
        <f t="shared" si="2"/>
        <v>0.265625</v>
      </c>
      <c r="V63">
        <f t="shared" si="3"/>
        <v>0</v>
      </c>
      <c r="W63">
        <f t="shared" si="4"/>
        <v>1</v>
      </c>
    </row>
    <row r="64" spans="1:23" ht="12.75">
      <c r="A64" s="1">
        <v>690</v>
      </c>
      <c r="C64" s="1">
        <v>1</v>
      </c>
      <c r="D64" s="1">
        <f>B64*C64</f>
        <v>0</v>
      </c>
      <c r="E64" s="51">
        <v>0.0227</v>
      </c>
      <c r="F64" s="51">
        <v>0.0082</v>
      </c>
      <c r="G64" s="51">
        <v>0</v>
      </c>
      <c r="H64" s="1">
        <f>D64*E64</f>
        <v>0</v>
      </c>
      <c r="I64" s="1">
        <f>D64*F64</f>
        <v>0</v>
      </c>
      <c r="J64" s="1">
        <f>D64*G64</f>
        <v>0</v>
      </c>
      <c r="K64" s="1">
        <f>D64*P64</f>
        <v>0</v>
      </c>
      <c r="L64" s="1">
        <f>D64*Q64</f>
        <v>0</v>
      </c>
      <c r="M64" s="1">
        <f>D64*F64</f>
        <v>0</v>
      </c>
      <c r="N64" s="1">
        <f t="shared" si="5"/>
        <v>0.0032800000000000004</v>
      </c>
      <c r="O64" s="1">
        <f t="shared" si="7"/>
        <v>0</v>
      </c>
      <c r="P64" s="51">
        <f t="shared" si="6"/>
        <v>0.0032800000000000004</v>
      </c>
      <c r="Q64" s="51">
        <f t="shared" si="0"/>
        <v>0.0145</v>
      </c>
      <c r="R64" s="1">
        <v>0.0082</v>
      </c>
      <c r="S64" s="1">
        <v>690</v>
      </c>
      <c r="T64">
        <f t="shared" si="1"/>
        <v>0.7346278317152103</v>
      </c>
      <c r="U64">
        <f t="shared" si="2"/>
        <v>0.26537216828478966</v>
      </c>
      <c r="V64">
        <f t="shared" si="3"/>
        <v>0</v>
      </c>
      <c r="W64">
        <f t="shared" si="4"/>
        <v>1</v>
      </c>
    </row>
    <row r="65" spans="1:23" ht="12.75">
      <c r="A65" s="1">
        <v>695</v>
      </c>
      <c r="C65" s="1">
        <v>1</v>
      </c>
      <c r="D65" s="1">
        <f>B65*C65</f>
        <v>0</v>
      </c>
      <c r="E65" s="51">
        <v>0.0158</v>
      </c>
      <c r="F65" s="51">
        <v>0.0057</v>
      </c>
      <c r="G65" s="51">
        <v>0</v>
      </c>
      <c r="H65" s="1">
        <f>D65*E65</f>
        <v>0</v>
      </c>
      <c r="I65" s="1">
        <f>D65*F65</f>
        <v>0</v>
      </c>
      <c r="J65" s="1">
        <f>D65*G65</f>
        <v>0</v>
      </c>
      <c r="K65" s="1">
        <f>D65*P65</f>
        <v>0</v>
      </c>
      <c r="L65" s="1">
        <f>D65*Q65</f>
        <v>0</v>
      </c>
      <c r="M65" s="1">
        <f>D65*F65</f>
        <v>0</v>
      </c>
      <c r="N65" s="1">
        <f t="shared" si="5"/>
        <v>0.0022800000000000003</v>
      </c>
      <c r="O65" s="1">
        <f t="shared" si="7"/>
        <v>0</v>
      </c>
      <c r="P65" s="51">
        <f t="shared" si="6"/>
        <v>0.0022800000000000003</v>
      </c>
      <c r="Q65" s="51">
        <f t="shared" si="0"/>
        <v>0.010100000000000001</v>
      </c>
      <c r="R65" s="1">
        <v>0.0057</v>
      </c>
      <c r="S65" s="1">
        <v>695</v>
      </c>
      <c r="T65">
        <f t="shared" si="1"/>
        <v>0.7348837209302326</v>
      </c>
      <c r="U65">
        <f t="shared" si="2"/>
        <v>0.2651162790697674</v>
      </c>
      <c r="V65">
        <f t="shared" si="3"/>
        <v>0</v>
      </c>
      <c r="W65">
        <f t="shared" si="4"/>
        <v>1</v>
      </c>
    </row>
    <row r="66" spans="1:23" ht="12.75">
      <c r="A66" s="1">
        <v>700</v>
      </c>
      <c r="B66" s="1">
        <v>1</v>
      </c>
      <c r="C66" s="1">
        <v>1</v>
      </c>
      <c r="D66" s="1">
        <f>B66*C66</f>
        <v>1</v>
      </c>
      <c r="E66" s="51">
        <v>0.0114</v>
      </c>
      <c r="F66" s="51">
        <v>0.0041</v>
      </c>
      <c r="G66" s="51">
        <v>0</v>
      </c>
      <c r="H66" s="1">
        <f>D66*E66</f>
        <v>0.0114</v>
      </c>
      <c r="I66" s="1">
        <f>D66*F66</f>
        <v>0.0041</v>
      </c>
      <c r="J66" s="1">
        <f>D66*G66</f>
        <v>0</v>
      </c>
      <c r="K66" s="1">
        <f>D66*P66</f>
        <v>0.0016400000000000002</v>
      </c>
      <c r="L66" s="1">
        <f>D66*Q66</f>
        <v>0.0073</v>
      </c>
      <c r="M66" s="1">
        <f>D66*F66</f>
        <v>0.0041</v>
      </c>
      <c r="N66" s="1">
        <f t="shared" si="5"/>
        <v>0.0016400000000000002</v>
      </c>
      <c r="O66" s="1">
        <f t="shared" si="7"/>
        <v>0</v>
      </c>
      <c r="P66" s="51">
        <f t="shared" si="6"/>
        <v>0.0016400000000000002</v>
      </c>
      <c r="Q66" s="51">
        <f t="shared" si="0"/>
        <v>0.0073</v>
      </c>
      <c r="R66" s="1">
        <v>0.0041</v>
      </c>
      <c r="S66" s="1">
        <v>700</v>
      </c>
      <c r="T66">
        <v>0.7348837209302326</v>
      </c>
      <c r="U66">
        <v>0.2651162790697674</v>
      </c>
      <c r="V66">
        <f t="shared" si="3"/>
        <v>0</v>
      </c>
      <c r="W66">
        <f t="shared" si="4"/>
        <v>1</v>
      </c>
    </row>
    <row r="67" spans="1:23" ht="12.75">
      <c r="A67" s="1">
        <v>705</v>
      </c>
      <c r="C67" s="1">
        <v>1</v>
      </c>
      <c r="D67" s="1">
        <f>B67*C67</f>
        <v>0</v>
      </c>
      <c r="E67" s="51">
        <v>0.0081</v>
      </c>
      <c r="F67" s="51">
        <v>0.0029</v>
      </c>
      <c r="G67" s="51">
        <v>0</v>
      </c>
      <c r="H67" s="1">
        <f>D67*E67</f>
        <v>0</v>
      </c>
      <c r="I67" s="1">
        <f>D67*F67</f>
        <v>0</v>
      </c>
      <c r="J67" s="1">
        <f>D67*G67</f>
        <v>0</v>
      </c>
      <c r="K67" s="1">
        <f>D67*P67</f>
        <v>0</v>
      </c>
      <c r="L67" s="1">
        <f>D67*Q67</f>
        <v>0</v>
      </c>
      <c r="M67" s="1">
        <f>D67*F67</f>
        <v>0</v>
      </c>
      <c r="N67" s="1">
        <f t="shared" si="5"/>
        <v>0.00116</v>
      </c>
      <c r="O67" s="1">
        <f t="shared" si="7"/>
        <v>0</v>
      </c>
      <c r="P67" s="51">
        <f t="shared" si="6"/>
        <v>0.00116</v>
      </c>
      <c r="Q67" s="51">
        <f aca="true" t="shared" si="8" ref="Q67:Q82">E67-F67</f>
        <v>0.0052</v>
      </c>
      <c r="R67" s="1">
        <v>0.0029</v>
      </c>
      <c r="S67" s="1">
        <v>705</v>
      </c>
      <c r="T67">
        <v>0.7348837209302326</v>
      </c>
      <c r="U67">
        <v>0.2651162790697674</v>
      </c>
      <c r="V67">
        <f aca="true" t="shared" si="9" ref="V67:V80">G67/(E67+F67+G67)</f>
        <v>0</v>
      </c>
      <c r="W67">
        <f aca="true" t="shared" si="10" ref="W67:W82">T67+U67+V67</f>
        <v>1</v>
      </c>
    </row>
    <row r="68" spans="1:23" ht="12.75">
      <c r="A68" s="1">
        <v>710</v>
      </c>
      <c r="C68" s="1">
        <v>1</v>
      </c>
      <c r="D68" s="1">
        <f>B68*C68</f>
        <v>0</v>
      </c>
      <c r="E68" s="51">
        <v>0.0058</v>
      </c>
      <c r="F68" s="51">
        <v>0.0021</v>
      </c>
      <c r="G68" s="51">
        <v>0</v>
      </c>
      <c r="H68" s="1">
        <f>D68*E68</f>
        <v>0</v>
      </c>
      <c r="I68" s="1">
        <f>D68*F68</f>
        <v>0</v>
      </c>
      <c r="J68" s="1">
        <f>D68*G68</f>
        <v>0</v>
      </c>
      <c r="K68" s="1">
        <f>D68*P68</f>
        <v>0</v>
      </c>
      <c r="L68" s="1">
        <f>D68*Q68</f>
        <v>0</v>
      </c>
      <c r="M68" s="1">
        <f>D68*F68</f>
        <v>0</v>
      </c>
      <c r="N68" s="1">
        <f aca="true" t="shared" si="11" ref="N68:N82">0.4*F68</f>
        <v>0.00084</v>
      </c>
      <c r="O68" s="1">
        <f t="shared" si="7"/>
        <v>0</v>
      </c>
      <c r="P68" s="51">
        <f aca="true" t="shared" si="12" ref="P68:P82">N68-O68</f>
        <v>0.00084</v>
      </c>
      <c r="Q68" s="51">
        <f t="shared" si="8"/>
        <v>0.0036999999999999997</v>
      </c>
      <c r="R68" s="1">
        <v>0.0021</v>
      </c>
      <c r="S68" s="1">
        <v>710</v>
      </c>
      <c r="T68">
        <v>0.7348837209302326</v>
      </c>
      <c r="U68">
        <v>0.2651162790697674</v>
      </c>
      <c r="V68">
        <f t="shared" si="9"/>
        <v>0</v>
      </c>
      <c r="W68">
        <f t="shared" si="10"/>
        <v>1</v>
      </c>
    </row>
    <row r="69" spans="1:23" ht="12.75">
      <c r="A69" s="1">
        <v>715</v>
      </c>
      <c r="C69" s="1">
        <v>1</v>
      </c>
      <c r="D69" s="1">
        <f>B69*C69</f>
        <v>0</v>
      </c>
      <c r="E69" s="51">
        <v>0.0041</v>
      </c>
      <c r="F69" s="51">
        <v>0.0015</v>
      </c>
      <c r="G69" s="51">
        <v>0</v>
      </c>
      <c r="H69" s="1">
        <f>D69*E69</f>
        <v>0</v>
      </c>
      <c r="I69" s="1">
        <f>D69*F69</f>
        <v>0</v>
      </c>
      <c r="J69" s="1">
        <f>D69*G69</f>
        <v>0</v>
      </c>
      <c r="K69" s="1">
        <f>D69*P69</f>
        <v>0</v>
      </c>
      <c r="L69" s="1">
        <f>D69*Q69</f>
        <v>0</v>
      </c>
      <c r="M69" s="1">
        <f>D69*F69</f>
        <v>0</v>
      </c>
      <c r="N69" s="1">
        <f t="shared" si="11"/>
        <v>0.0006000000000000001</v>
      </c>
      <c r="O69" s="1">
        <f aca="true" t="shared" si="13" ref="O69:O82">0.4*G69</f>
        <v>0</v>
      </c>
      <c r="P69" s="51">
        <f t="shared" si="12"/>
        <v>0.0006000000000000001</v>
      </c>
      <c r="Q69" s="51">
        <f t="shared" si="8"/>
        <v>0.0026000000000000003</v>
      </c>
      <c r="R69" s="1">
        <v>0.0015</v>
      </c>
      <c r="S69" s="1">
        <v>715</v>
      </c>
      <c r="T69">
        <v>0.7348837209302326</v>
      </c>
      <c r="U69">
        <v>0.2651162790697674</v>
      </c>
      <c r="V69">
        <f t="shared" si="9"/>
        <v>0</v>
      </c>
      <c r="W69">
        <f t="shared" si="10"/>
        <v>1</v>
      </c>
    </row>
    <row r="70" spans="1:23" ht="12.75">
      <c r="A70" s="1">
        <v>720</v>
      </c>
      <c r="C70" s="1">
        <v>1</v>
      </c>
      <c r="D70" s="1">
        <f>B70*C70</f>
        <v>0</v>
      </c>
      <c r="E70" s="51">
        <v>0.0029</v>
      </c>
      <c r="F70" s="51">
        <v>0.001</v>
      </c>
      <c r="G70" s="51">
        <v>0</v>
      </c>
      <c r="H70" s="1">
        <f>D70*E70</f>
        <v>0</v>
      </c>
      <c r="I70" s="1">
        <f>D70*F70</f>
        <v>0</v>
      </c>
      <c r="J70" s="1">
        <f>D70*G70</f>
        <v>0</v>
      </c>
      <c r="K70" s="1">
        <f>D70*P70</f>
        <v>0</v>
      </c>
      <c r="L70" s="1">
        <f>D70*Q70</f>
        <v>0</v>
      </c>
      <c r="M70" s="1">
        <f>D70*F70</f>
        <v>0</v>
      </c>
      <c r="N70" s="1">
        <f t="shared" si="11"/>
        <v>0.0004</v>
      </c>
      <c r="O70" s="1">
        <f t="shared" si="13"/>
        <v>0</v>
      </c>
      <c r="P70" s="51">
        <f t="shared" si="12"/>
        <v>0.0004</v>
      </c>
      <c r="Q70" s="51">
        <f t="shared" si="8"/>
        <v>0.0018999999999999998</v>
      </c>
      <c r="R70" s="1">
        <v>0.001</v>
      </c>
      <c r="S70" s="1">
        <v>720</v>
      </c>
      <c r="T70">
        <v>0.7348837209302326</v>
      </c>
      <c r="U70">
        <v>0.2651162790697674</v>
      </c>
      <c r="V70">
        <f t="shared" si="9"/>
        <v>0</v>
      </c>
      <c r="W70">
        <f t="shared" si="10"/>
        <v>1</v>
      </c>
    </row>
    <row r="71" spans="1:23" ht="12.75">
      <c r="A71" s="1">
        <v>725</v>
      </c>
      <c r="C71" s="1">
        <v>1</v>
      </c>
      <c r="D71" s="1">
        <f>B71*C71</f>
        <v>0</v>
      </c>
      <c r="E71" s="51">
        <v>0.002</v>
      </c>
      <c r="F71" s="51">
        <v>0.0007</v>
      </c>
      <c r="G71" s="51">
        <v>0</v>
      </c>
      <c r="H71" s="1">
        <f>D71*E71</f>
        <v>0</v>
      </c>
      <c r="I71" s="1">
        <f>D71*F71</f>
        <v>0</v>
      </c>
      <c r="J71" s="1">
        <f>D71*G71</f>
        <v>0</v>
      </c>
      <c r="K71" s="1">
        <f>D71*P71</f>
        <v>0</v>
      </c>
      <c r="L71" s="1">
        <f>D71*Q71</f>
        <v>0</v>
      </c>
      <c r="M71" s="1">
        <f>D71*F71</f>
        <v>0</v>
      </c>
      <c r="N71" s="1">
        <f t="shared" si="11"/>
        <v>0.00028000000000000003</v>
      </c>
      <c r="O71" s="1">
        <f t="shared" si="13"/>
        <v>0</v>
      </c>
      <c r="P71" s="51">
        <f t="shared" si="12"/>
        <v>0.00028000000000000003</v>
      </c>
      <c r="Q71" s="51">
        <f t="shared" si="8"/>
        <v>0.0013</v>
      </c>
      <c r="R71" s="1">
        <v>0.0007</v>
      </c>
      <c r="S71" s="1">
        <v>725</v>
      </c>
      <c r="T71">
        <v>0.7348837209302326</v>
      </c>
      <c r="U71">
        <v>0.2651162790697674</v>
      </c>
      <c r="V71">
        <f t="shared" si="9"/>
        <v>0</v>
      </c>
      <c r="W71">
        <f t="shared" si="10"/>
        <v>1</v>
      </c>
    </row>
    <row r="72" spans="1:23" ht="12.75">
      <c r="A72" s="1">
        <v>730</v>
      </c>
      <c r="C72" s="1">
        <v>1</v>
      </c>
      <c r="D72" s="1">
        <f>B72*C72</f>
        <v>0</v>
      </c>
      <c r="E72" s="51">
        <v>0.0014</v>
      </c>
      <c r="F72" s="51">
        <v>0.0005</v>
      </c>
      <c r="G72" s="51">
        <v>0</v>
      </c>
      <c r="H72" s="1">
        <f>D72*E72</f>
        <v>0</v>
      </c>
      <c r="I72" s="1">
        <f>D72*F72</f>
        <v>0</v>
      </c>
      <c r="J72" s="1">
        <f>D72*G72</f>
        <v>0</v>
      </c>
      <c r="K72" s="1">
        <f>D72*P72</f>
        <v>0</v>
      </c>
      <c r="L72" s="1">
        <f>D72*Q72</f>
        <v>0</v>
      </c>
      <c r="M72" s="1">
        <f>D72*F72</f>
        <v>0</v>
      </c>
      <c r="N72" s="1">
        <f t="shared" si="11"/>
        <v>0.0002</v>
      </c>
      <c r="O72" s="1">
        <f t="shared" si="13"/>
        <v>0</v>
      </c>
      <c r="P72" s="51">
        <f t="shared" si="12"/>
        <v>0.0002</v>
      </c>
      <c r="Q72" s="51">
        <f t="shared" si="8"/>
        <v>0.0009</v>
      </c>
      <c r="R72" s="1">
        <v>0.0005</v>
      </c>
      <c r="S72" s="1">
        <v>730</v>
      </c>
      <c r="T72">
        <v>0.7348837209302326</v>
      </c>
      <c r="U72">
        <v>0.2651162790697674</v>
      </c>
      <c r="V72">
        <f t="shared" si="9"/>
        <v>0</v>
      </c>
      <c r="W72">
        <f t="shared" si="10"/>
        <v>1</v>
      </c>
    </row>
    <row r="73" spans="1:23" ht="12.75">
      <c r="A73" s="1">
        <v>735</v>
      </c>
      <c r="C73" s="1">
        <v>1</v>
      </c>
      <c r="D73" s="1">
        <f>B73*C73</f>
        <v>0</v>
      </c>
      <c r="E73" s="51">
        <v>0.001</v>
      </c>
      <c r="F73" s="51">
        <v>0.0004</v>
      </c>
      <c r="G73" s="51">
        <v>0</v>
      </c>
      <c r="H73" s="1">
        <f>D73*E73</f>
        <v>0</v>
      </c>
      <c r="I73" s="1">
        <f>D73*F73</f>
        <v>0</v>
      </c>
      <c r="J73" s="1">
        <f>D73*G73</f>
        <v>0</v>
      </c>
      <c r="K73" s="1">
        <f>D73*P73</f>
        <v>0</v>
      </c>
      <c r="L73" s="1">
        <f>D73*Q73</f>
        <v>0</v>
      </c>
      <c r="M73" s="1">
        <f>D73*F73</f>
        <v>0</v>
      </c>
      <c r="N73" s="1">
        <f t="shared" si="11"/>
        <v>0.00016</v>
      </c>
      <c r="O73" s="1">
        <f t="shared" si="13"/>
        <v>0</v>
      </c>
      <c r="P73" s="51">
        <f t="shared" si="12"/>
        <v>0.00016</v>
      </c>
      <c r="Q73" s="51">
        <f t="shared" si="8"/>
        <v>0.0006000000000000001</v>
      </c>
      <c r="R73" s="1">
        <v>0.0004</v>
      </c>
      <c r="S73" s="1">
        <v>735</v>
      </c>
      <c r="T73">
        <v>0.7348837209302326</v>
      </c>
      <c r="U73">
        <v>0.2651162790697674</v>
      </c>
      <c r="V73">
        <f t="shared" si="9"/>
        <v>0</v>
      </c>
      <c r="W73">
        <f t="shared" si="10"/>
        <v>1</v>
      </c>
    </row>
    <row r="74" spans="1:23" ht="12.75">
      <c r="A74" s="1">
        <v>740</v>
      </c>
      <c r="C74" s="1">
        <v>1</v>
      </c>
      <c r="D74" s="1">
        <f>B74*C74</f>
        <v>0</v>
      </c>
      <c r="E74" s="51">
        <v>0.0007</v>
      </c>
      <c r="F74" s="51">
        <v>0.0003</v>
      </c>
      <c r="G74" s="51">
        <v>0</v>
      </c>
      <c r="H74" s="1">
        <f>D74*E74</f>
        <v>0</v>
      </c>
      <c r="I74" s="1">
        <f>D74*F74</f>
        <v>0</v>
      </c>
      <c r="J74" s="1">
        <f>D74*G74</f>
        <v>0</v>
      </c>
      <c r="K74" s="1">
        <f>D74*P74</f>
        <v>0</v>
      </c>
      <c r="L74" s="1">
        <f>D74*Q74</f>
        <v>0</v>
      </c>
      <c r="M74" s="1">
        <f>D74*F74</f>
        <v>0</v>
      </c>
      <c r="N74" s="1">
        <f t="shared" si="11"/>
        <v>0.00011999999999999999</v>
      </c>
      <c r="O74" s="1">
        <f t="shared" si="13"/>
        <v>0</v>
      </c>
      <c r="P74" s="51">
        <f t="shared" si="12"/>
        <v>0.00011999999999999999</v>
      </c>
      <c r="Q74" s="51">
        <f t="shared" si="8"/>
        <v>0.0004</v>
      </c>
      <c r="R74" s="1">
        <v>0.0003</v>
      </c>
      <c r="S74" s="1">
        <v>740</v>
      </c>
      <c r="T74">
        <v>0.7348837209302326</v>
      </c>
      <c r="U74">
        <v>0.2651162790697674</v>
      </c>
      <c r="V74">
        <f t="shared" si="9"/>
        <v>0</v>
      </c>
      <c r="W74">
        <f t="shared" si="10"/>
        <v>1</v>
      </c>
    </row>
    <row r="75" spans="1:23" ht="12.75">
      <c r="A75" s="1">
        <v>745</v>
      </c>
      <c r="C75" s="1">
        <v>1</v>
      </c>
      <c r="D75" s="1">
        <f>B75*C75</f>
        <v>0</v>
      </c>
      <c r="E75" s="51">
        <v>0.0005</v>
      </c>
      <c r="F75" s="51">
        <v>0.0002</v>
      </c>
      <c r="G75" s="51">
        <v>0</v>
      </c>
      <c r="H75" s="1">
        <f>D75*E75</f>
        <v>0</v>
      </c>
      <c r="I75" s="1">
        <f>D75*F75</f>
        <v>0</v>
      </c>
      <c r="J75" s="1">
        <f>D75*G75</f>
        <v>0</v>
      </c>
      <c r="K75" s="1">
        <f>D75*P75</f>
        <v>0</v>
      </c>
      <c r="L75" s="1">
        <f>D75*Q75</f>
        <v>0</v>
      </c>
      <c r="M75" s="1">
        <f>D75*F75</f>
        <v>0</v>
      </c>
      <c r="N75" s="1">
        <f t="shared" si="11"/>
        <v>8E-05</v>
      </c>
      <c r="O75" s="1">
        <f t="shared" si="13"/>
        <v>0</v>
      </c>
      <c r="P75" s="51">
        <f t="shared" si="12"/>
        <v>8E-05</v>
      </c>
      <c r="Q75" s="51">
        <f t="shared" si="8"/>
        <v>0.00030000000000000003</v>
      </c>
      <c r="R75" s="1">
        <v>0.0002</v>
      </c>
      <c r="S75" s="1">
        <v>745</v>
      </c>
      <c r="T75">
        <v>0.7348837209302326</v>
      </c>
      <c r="U75">
        <v>0.2651162790697674</v>
      </c>
      <c r="V75">
        <f t="shared" si="9"/>
        <v>0</v>
      </c>
      <c r="W75">
        <f t="shared" si="10"/>
        <v>1</v>
      </c>
    </row>
    <row r="76" spans="1:23" ht="12.75">
      <c r="A76" s="1">
        <v>750</v>
      </c>
      <c r="C76" s="1">
        <v>1</v>
      </c>
      <c r="D76" s="1">
        <f>B76*C76</f>
        <v>0</v>
      </c>
      <c r="E76" s="51">
        <v>0.0003</v>
      </c>
      <c r="F76" s="51">
        <v>0.0001</v>
      </c>
      <c r="G76" s="51">
        <v>0</v>
      </c>
      <c r="H76" s="1">
        <f>D76*E76</f>
        <v>0</v>
      </c>
      <c r="I76" s="1">
        <f>D76*F76</f>
        <v>0</v>
      </c>
      <c r="J76" s="1">
        <f>D76*G76</f>
        <v>0</v>
      </c>
      <c r="K76" s="1">
        <f>D76*P76</f>
        <v>0</v>
      </c>
      <c r="L76" s="1">
        <f>D76*Q76</f>
        <v>0</v>
      </c>
      <c r="M76" s="1">
        <f>D76*F76</f>
        <v>0</v>
      </c>
      <c r="N76" s="1">
        <f t="shared" si="11"/>
        <v>4E-05</v>
      </c>
      <c r="O76" s="1">
        <f t="shared" si="13"/>
        <v>0</v>
      </c>
      <c r="P76" s="51">
        <f t="shared" si="12"/>
        <v>4E-05</v>
      </c>
      <c r="Q76" s="51">
        <f t="shared" si="8"/>
        <v>0.00019999999999999998</v>
      </c>
      <c r="R76" s="1">
        <v>0.0001</v>
      </c>
      <c r="S76" s="1">
        <v>750</v>
      </c>
      <c r="T76">
        <v>0.7348837209302326</v>
      </c>
      <c r="U76">
        <v>0.2651162790697674</v>
      </c>
      <c r="V76">
        <f t="shared" si="9"/>
        <v>0</v>
      </c>
      <c r="W76">
        <f t="shared" si="10"/>
        <v>1</v>
      </c>
    </row>
    <row r="77" spans="1:23" ht="12.75">
      <c r="A77" s="1">
        <v>755</v>
      </c>
      <c r="C77" s="1">
        <v>1</v>
      </c>
      <c r="D77" s="1">
        <f>B77*C77</f>
        <v>0</v>
      </c>
      <c r="E77" s="51">
        <v>0.0002</v>
      </c>
      <c r="F77" s="51">
        <v>0.0001</v>
      </c>
      <c r="G77" s="51">
        <v>0</v>
      </c>
      <c r="H77" s="1">
        <f>D77*E77</f>
        <v>0</v>
      </c>
      <c r="I77" s="1">
        <f>D77*F77</f>
        <v>0</v>
      </c>
      <c r="J77" s="1">
        <f>D77*G77</f>
        <v>0</v>
      </c>
      <c r="K77" s="1">
        <f>D77*P77</f>
        <v>0</v>
      </c>
      <c r="L77" s="1">
        <f>D77*Q77</f>
        <v>0</v>
      </c>
      <c r="M77" s="1">
        <f>D77*F77</f>
        <v>0</v>
      </c>
      <c r="N77" s="1">
        <f t="shared" si="11"/>
        <v>4E-05</v>
      </c>
      <c r="O77" s="1">
        <f t="shared" si="13"/>
        <v>0</v>
      </c>
      <c r="P77" s="51">
        <f t="shared" si="12"/>
        <v>4E-05</v>
      </c>
      <c r="Q77" s="51">
        <f t="shared" si="8"/>
        <v>0.0001</v>
      </c>
      <c r="R77" s="1">
        <v>0.0001</v>
      </c>
      <c r="S77" s="1">
        <v>755</v>
      </c>
      <c r="T77">
        <v>0.7348837209302326</v>
      </c>
      <c r="U77">
        <v>0.2651162790697674</v>
      </c>
      <c r="V77">
        <f t="shared" si="9"/>
        <v>0</v>
      </c>
      <c r="W77">
        <f t="shared" si="10"/>
        <v>1</v>
      </c>
    </row>
    <row r="78" spans="1:23" ht="12.75">
      <c r="A78" s="1">
        <v>760</v>
      </c>
      <c r="C78" s="1">
        <v>1</v>
      </c>
      <c r="D78" s="1">
        <f>B78*C78</f>
        <v>0</v>
      </c>
      <c r="E78" s="51">
        <v>0.0002</v>
      </c>
      <c r="F78" s="51">
        <v>0.0001</v>
      </c>
      <c r="G78" s="51">
        <v>0</v>
      </c>
      <c r="H78" s="1">
        <f>D78*E78</f>
        <v>0</v>
      </c>
      <c r="I78" s="1">
        <f>D78*F78</f>
        <v>0</v>
      </c>
      <c r="J78" s="1">
        <f>D78*G78</f>
        <v>0</v>
      </c>
      <c r="K78" s="1">
        <f>D78*P78</f>
        <v>0</v>
      </c>
      <c r="L78" s="1">
        <f>D78*Q78</f>
        <v>0</v>
      </c>
      <c r="M78" s="1">
        <f>D78*F78</f>
        <v>0</v>
      </c>
      <c r="N78" s="1">
        <f t="shared" si="11"/>
        <v>4E-05</v>
      </c>
      <c r="O78" s="1">
        <f t="shared" si="13"/>
        <v>0</v>
      </c>
      <c r="P78" s="51">
        <f t="shared" si="12"/>
        <v>4E-05</v>
      </c>
      <c r="Q78" s="51">
        <f t="shared" si="8"/>
        <v>0.0001</v>
      </c>
      <c r="R78" s="1">
        <v>0.0001</v>
      </c>
      <c r="S78" s="1">
        <v>760</v>
      </c>
      <c r="T78">
        <v>0.7348837209302326</v>
      </c>
      <c r="U78">
        <v>0.2651162790697674</v>
      </c>
      <c r="V78">
        <f t="shared" si="9"/>
        <v>0</v>
      </c>
      <c r="W78">
        <f t="shared" si="10"/>
        <v>1</v>
      </c>
    </row>
    <row r="79" spans="1:23" ht="12.75">
      <c r="A79" s="1">
        <v>765</v>
      </c>
      <c r="C79" s="1">
        <v>1</v>
      </c>
      <c r="D79" s="1">
        <f>B79*C79</f>
        <v>0</v>
      </c>
      <c r="E79" s="51">
        <v>0.0001</v>
      </c>
      <c r="F79" s="51">
        <v>0</v>
      </c>
      <c r="G79" s="51">
        <v>0</v>
      </c>
      <c r="H79" s="1">
        <f>D79*E79</f>
        <v>0</v>
      </c>
      <c r="I79" s="1">
        <f>D79*F79</f>
        <v>0</v>
      </c>
      <c r="J79" s="1">
        <f>D79*G79</f>
        <v>0</v>
      </c>
      <c r="K79" s="1">
        <f>D79*P79</f>
        <v>0</v>
      </c>
      <c r="L79" s="1">
        <f>D79*Q79</f>
        <v>0</v>
      </c>
      <c r="M79" s="1">
        <f>D79*F79</f>
        <v>0</v>
      </c>
      <c r="N79" s="1">
        <f t="shared" si="11"/>
        <v>0</v>
      </c>
      <c r="O79" s="1">
        <f t="shared" si="13"/>
        <v>0</v>
      </c>
      <c r="P79" s="51">
        <f t="shared" si="12"/>
        <v>0</v>
      </c>
      <c r="Q79" s="51">
        <f t="shared" si="8"/>
        <v>0.0001</v>
      </c>
      <c r="R79" s="1">
        <v>0</v>
      </c>
      <c r="S79" s="1">
        <v>765</v>
      </c>
      <c r="T79">
        <v>0.7348837209302326</v>
      </c>
      <c r="U79">
        <v>0.2651162790697674</v>
      </c>
      <c r="V79">
        <f t="shared" si="9"/>
        <v>0</v>
      </c>
      <c r="W79">
        <f t="shared" si="10"/>
        <v>1</v>
      </c>
    </row>
    <row r="80" spans="1:23" ht="12.75">
      <c r="A80" s="1">
        <v>770</v>
      </c>
      <c r="C80" s="1">
        <v>1</v>
      </c>
      <c r="D80" s="1">
        <f>B80*C80</f>
        <v>0</v>
      </c>
      <c r="E80" s="51">
        <v>0.0001</v>
      </c>
      <c r="F80" s="51">
        <v>0</v>
      </c>
      <c r="G80" s="51">
        <v>0</v>
      </c>
      <c r="H80" s="1">
        <f>D80*E80</f>
        <v>0</v>
      </c>
      <c r="I80" s="1">
        <f>D80*F80</f>
        <v>0</v>
      </c>
      <c r="J80" s="1">
        <f>D80*G80</f>
        <v>0</v>
      </c>
      <c r="K80" s="1">
        <f>D80*P80</f>
        <v>0</v>
      </c>
      <c r="L80" s="1">
        <f>D80*Q80</f>
        <v>0</v>
      </c>
      <c r="M80" s="1">
        <f>D80*F80</f>
        <v>0</v>
      </c>
      <c r="N80" s="1">
        <f t="shared" si="11"/>
        <v>0</v>
      </c>
      <c r="O80" s="1">
        <f t="shared" si="13"/>
        <v>0</v>
      </c>
      <c r="P80" s="51">
        <f t="shared" si="12"/>
        <v>0</v>
      </c>
      <c r="Q80" s="51">
        <f t="shared" si="8"/>
        <v>0.0001</v>
      </c>
      <c r="R80" s="1">
        <v>0</v>
      </c>
      <c r="S80" s="1">
        <v>770</v>
      </c>
      <c r="T80">
        <v>0.7348837209302326</v>
      </c>
      <c r="U80">
        <v>0.2651162790697674</v>
      </c>
      <c r="V80">
        <f t="shared" si="9"/>
        <v>0</v>
      </c>
      <c r="W80">
        <f t="shared" si="10"/>
        <v>1</v>
      </c>
    </row>
    <row r="81" spans="1:23" ht="12.75">
      <c r="A81" s="1">
        <v>775</v>
      </c>
      <c r="C81" s="1">
        <v>1</v>
      </c>
      <c r="D81" s="1">
        <f>B81*C81</f>
        <v>0</v>
      </c>
      <c r="E81" s="51">
        <v>0</v>
      </c>
      <c r="F81" s="51">
        <v>0</v>
      </c>
      <c r="G81" s="51">
        <v>0</v>
      </c>
      <c r="H81" s="1">
        <f>D81*E81</f>
        <v>0</v>
      </c>
      <c r="I81" s="1">
        <f>D81*F81</f>
        <v>0</v>
      </c>
      <c r="J81" s="1">
        <f>D81*G81</f>
        <v>0</v>
      </c>
      <c r="K81" s="1">
        <f>D81*P81</f>
        <v>0</v>
      </c>
      <c r="L81" s="1">
        <f>D81*Q81</f>
        <v>0</v>
      </c>
      <c r="M81" s="1">
        <f>D81*F81</f>
        <v>0</v>
      </c>
      <c r="N81" s="1">
        <f t="shared" si="11"/>
        <v>0</v>
      </c>
      <c r="O81" s="1">
        <f t="shared" si="13"/>
        <v>0</v>
      </c>
      <c r="P81" s="51">
        <f t="shared" si="12"/>
        <v>0</v>
      </c>
      <c r="Q81" s="51">
        <f t="shared" si="8"/>
        <v>0</v>
      </c>
      <c r="R81" s="1">
        <v>0</v>
      </c>
      <c r="S81" s="1">
        <v>775</v>
      </c>
      <c r="T81">
        <v>0.7348837209302326</v>
      </c>
      <c r="U81">
        <v>0.2651162790697674</v>
      </c>
      <c r="V81">
        <v>0</v>
      </c>
      <c r="W81">
        <f t="shared" si="10"/>
        <v>1</v>
      </c>
    </row>
    <row r="82" spans="1:23" ht="12.75">
      <c r="A82" s="1">
        <v>780</v>
      </c>
      <c r="C82" s="1">
        <v>1</v>
      </c>
      <c r="D82" s="1">
        <f>B82*C82</f>
        <v>0</v>
      </c>
      <c r="E82" s="51">
        <v>0</v>
      </c>
      <c r="F82" s="51">
        <v>0</v>
      </c>
      <c r="G82" s="51">
        <v>0</v>
      </c>
      <c r="H82" s="1">
        <f>D82*E82</f>
        <v>0</v>
      </c>
      <c r="I82" s="1">
        <f>D82*F82</f>
        <v>0</v>
      </c>
      <c r="J82" s="1">
        <f>D82*G82</f>
        <v>0</v>
      </c>
      <c r="K82" s="1">
        <f>D82*P82</f>
        <v>0</v>
      </c>
      <c r="L82" s="1">
        <f>D82*Q82</f>
        <v>0</v>
      </c>
      <c r="M82" s="1">
        <f>D82*F82</f>
        <v>0</v>
      </c>
      <c r="N82" s="1">
        <f t="shared" si="11"/>
        <v>0</v>
      </c>
      <c r="O82" s="1">
        <f t="shared" si="13"/>
        <v>0</v>
      </c>
      <c r="P82" s="51">
        <f t="shared" si="12"/>
        <v>0</v>
      </c>
      <c r="Q82" s="51">
        <f t="shared" si="8"/>
        <v>0</v>
      </c>
      <c r="R82" s="1">
        <v>0</v>
      </c>
      <c r="S82" s="1">
        <v>780</v>
      </c>
      <c r="T82">
        <v>0.7348837209302326</v>
      </c>
      <c r="U82">
        <v>0.2651162790697674</v>
      </c>
      <c r="V82">
        <v>0</v>
      </c>
      <c r="W82">
        <f t="shared" si="10"/>
        <v>1</v>
      </c>
    </row>
    <row r="83" spans="1:19" ht="12.75">
      <c r="A83" s="2" t="s">
        <v>52</v>
      </c>
      <c r="B83" s="2"/>
      <c r="C83" s="2"/>
      <c r="D83" s="2"/>
      <c r="E83" s="2">
        <f aca="true" t="shared" si="14" ref="E83:Q83">SUM(E2:E82)</f>
        <v>21.371299999999994</v>
      </c>
      <c r="F83" s="2">
        <f t="shared" si="14"/>
        <v>21.371399999999994</v>
      </c>
      <c r="G83" s="6">
        <f t="shared" si="14"/>
        <v>21.3715</v>
      </c>
      <c r="H83" s="4">
        <f aca="true" t="shared" si="15" ref="H83:M83">SUM(H2:H82)</f>
        <v>1.829463</v>
      </c>
      <c r="I83" s="4">
        <f t="shared" si="15"/>
        <v>1.5659399999999999</v>
      </c>
      <c r="J83" s="4">
        <f t="shared" si="15"/>
        <v>1.5188190000000001</v>
      </c>
      <c r="K83" s="8">
        <f t="shared" si="15"/>
        <v>0.018848400000000067</v>
      </c>
      <c r="L83" s="8">
        <f t="shared" si="15"/>
        <v>0.26352299999999995</v>
      </c>
      <c r="M83" s="7">
        <f t="shared" si="15"/>
        <v>1.5659399999999999</v>
      </c>
      <c r="N83" s="1">
        <f t="shared" si="14"/>
        <v>8.548560000000005</v>
      </c>
      <c r="O83" s="1">
        <f t="shared" si="14"/>
        <v>8.548600000000002</v>
      </c>
      <c r="P83" s="5">
        <f t="shared" si="14"/>
        <v>-3.9999999998817776E-05</v>
      </c>
      <c r="Q83" s="6">
        <f t="shared" si="14"/>
        <v>-0.00010000000000059157</v>
      </c>
      <c r="R83" s="2">
        <f>SUM(R2:R82)</f>
        <v>21.371399999999994</v>
      </c>
      <c r="S83" s="2" t="s">
        <v>52</v>
      </c>
    </row>
    <row r="84" spans="8:13" ht="12.75">
      <c r="H84" s="9" t="s">
        <v>11</v>
      </c>
      <c r="I84" s="9" t="s">
        <v>12</v>
      </c>
      <c r="J84" s="9" t="s">
        <v>18</v>
      </c>
      <c r="K84" s="4" t="s">
        <v>7</v>
      </c>
      <c r="L84" s="4" t="s">
        <v>8</v>
      </c>
      <c r="M84" s="4" t="s">
        <v>9</v>
      </c>
    </row>
    <row r="85" ht="12.75">
      <c r="H85" s="10" t="s">
        <v>53</v>
      </c>
    </row>
    <row r="87" spans="3:9" ht="12.75">
      <c r="C87" s="31" t="s">
        <v>50</v>
      </c>
      <c r="I87" s="55" t="s">
        <v>54</v>
      </c>
    </row>
    <row r="88" spans="3:10" ht="12.75">
      <c r="C88" s="56" t="s">
        <v>51</v>
      </c>
      <c r="D88" s="10"/>
      <c r="F88" s="1" t="s">
        <v>1</v>
      </c>
      <c r="G88" s="1">
        <f>E83/(E83+F83+G83)</f>
        <v>0.33333177361645316</v>
      </c>
      <c r="I88" s="19" t="s">
        <v>1</v>
      </c>
      <c r="J88" s="20">
        <f>G99/(G99+G100+G101)</f>
        <v>0.3722792743184985</v>
      </c>
    </row>
    <row r="89" spans="4:16" ht="12.75">
      <c r="D89" s="10"/>
      <c r="F89" s="1" t="s">
        <v>2</v>
      </c>
      <c r="G89" s="1">
        <f>F83/(E83+F83+G83)</f>
        <v>0.3333333333333333</v>
      </c>
      <c r="I89" s="21" t="s">
        <v>2</v>
      </c>
      <c r="J89" s="22">
        <f>G100/(G99+G100+G101)</f>
        <v>0.318654712790753</v>
      </c>
      <c r="P89" s="53">
        <f>K83/(K83+L83)</f>
        <v>0.06675038619350283</v>
      </c>
    </row>
    <row r="90" spans="3:10" ht="12.75">
      <c r="C90" s="55" t="s">
        <v>59</v>
      </c>
      <c r="D90" s="10"/>
      <c r="F90" s="1" t="s">
        <v>3</v>
      </c>
      <c r="G90" s="1">
        <f>G83/(E83+F83+G83)</f>
        <v>0.33333489305021363</v>
      </c>
      <c r="I90" s="21" t="s">
        <v>3</v>
      </c>
      <c r="J90" s="22">
        <f>G101/(G99+G100+G101)</f>
        <v>0.3090660128907486</v>
      </c>
    </row>
    <row r="91" spans="4:16" ht="12.75">
      <c r="D91" s="10"/>
      <c r="F91" s="55" t="s">
        <v>52</v>
      </c>
      <c r="G91" s="1">
        <f>SUM(G88:G90)</f>
        <v>1</v>
      </c>
      <c r="I91" s="23" t="s">
        <v>52</v>
      </c>
      <c r="J91" s="24">
        <f>SUM(J88:J90)</f>
        <v>1</v>
      </c>
      <c r="P91" s="53">
        <f>L83/(L83+K83)</f>
        <v>0.9332496138064973</v>
      </c>
    </row>
    <row r="93" spans="1:10" ht="12.75">
      <c r="A93" s="30"/>
      <c r="B93" s="30"/>
      <c r="C93" s="30"/>
      <c r="E93" s="30"/>
      <c r="I93" s="11">
        <f>J88</f>
        <v>0.3722792743184985</v>
      </c>
      <c r="J93" s="11">
        <f>J89</f>
        <v>0.318654712790753</v>
      </c>
    </row>
    <row r="94" spans="9:10" ht="12.75">
      <c r="I94" s="12">
        <v>0.17721518987341775</v>
      </c>
      <c r="J94" s="13">
        <v>0.7348837209302326</v>
      </c>
    </row>
    <row r="95" spans="5:10" ht="12.75">
      <c r="E95" s="14"/>
      <c r="F95" s="25" t="s">
        <v>55</v>
      </c>
      <c r="G95" s="26"/>
      <c r="H95" s="15"/>
      <c r="I95" s="12">
        <v>0</v>
      </c>
      <c r="J95" s="13">
        <v>0.2651162790697674</v>
      </c>
    </row>
    <row r="96" spans="5:10" ht="12.75">
      <c r="E96" s="16"/>
      <c r="F96" s="27"/>
      <c r="G96" s="27"/>
      <c r="H96" s="17"/>
      <c r="I96" s="32" t="s">
        <v>19</v>
      </c>
      <c r="J96" s="33">
        <f>K83</f>
        <v>0.018848400000000067</v>
      </c>
    </row>
    <row r="97" spans="5:10" ht="12.75">
      <c r="E97" s="16"/>
      <c r="F97" s="29" t="s">
        <v>17</v>
      </c>
      <c r="G97" s="29">
        <f>100/I83</f>
        <v>63.85940712926422</v>
      </c>
      <c r="H97" s="17"/>
      <c r="I97" s="32" t="s">
        <v>20</v>
      </c>
      <c r="J97" s="33">
        <f>L83</f>
        <v>0.26352299999999995</v>
      </c>
    </row>
    <row r="98" spans="5:10" ht="12.75">
      <c r="E98" s="16"/>
      <c r="F98" s="27"/>
      <c r="G98" s="27"/>
      <c r="H98" s="17"/>
      <c r="I98" s="32" t="s">
        <v>21</v>
      </c>
      <c r="J98" s="32">
        <f>M83</f>
        <v>1.5659399999999999</v>
      </c>
    </row>
    <row r="99" spans="5:10" ht="12.75">
      <c r="E99" s="16"/>
      <c r="F99" s="19" t="s">
        <v>43</v>
      </c>
      <c r="G99" s="20">
        <f>G97*H83</f>
        <v>116.82842254492512</v>
      </c>
      <c r="H99" s="17"/>
      <c r="J99" s="45"/>
    </row>
    <row r="100" spans="5:8" ht="12.75">
      <c r="E100" s="16"/>
      <c r="F100" s="21" t="s">
        <v>44</v>
      </c>
      <c r="G100" s="22">
        <f>G97*I83</f>
        <v>100</v>
      </c>
      <c r="H100" s="27"/>
    </row>
    <row r="101" spans="5:10" ht="12.75">
      <c r="E101" s="16"/>
      <c r="F101" s="23" t="s">
        <v>45</v>
      </c>
      <c r="G101" s="24">
        <f>G97*J83</f>
        <v>96.99088087666196</v>
      </c>
      <c r="H101" s="27"/>
      <c r="I101" s="45" t="s">
        <v>57</v>
      </c>
      <c r="J101" s="48" t="s">
        <v>58</v>
      </c>
    </row>
    <row r="102" spans="5:10" ht="12.75">
      <c r="E102" s="18"/>
      <c r="F102" s="28"/>
      <c r="G102" s="28"/>
      <c r="H102" s="28"/>
      <c r="I102" s="41" t="s">
        <v>30</v>
      </c>
      <c r="J102" s="46">
        <f>ABS(SUM(K26:K82))/(ABS(SUM(K26:K82))+ABS(SUM(K2:K25)))</f>
        <v>0.5088514376330646</v>
      </c>
    </row>
    <row r="103" spans="9:10" ht="12.75">
      <c r="I103" s="42" t="s">
        <v>28</v>
      </c>
      <c r="J103" s="46">
        <f>ABS(SUM(K1:K25))/(ABS(SUM(K26:K82))+ABS(SUM(K2:K25)))</f>
        <v>0.4911485623669354</v>
      </c>
    </row>
    <row r="104" spans="6:10" ht="12.75">
      <c r="F104" s="19" t="str">
        <f>IF(J97&lt;0,"GREEN","RED")</f>
        <v>RED</v>
      </c>
      <c r="G104" s="49">
        <f>ABS(J97)/(ABS(J97)+ABS(J96))</f>
        <v>0.9332496138064973</v>
      </c>
      <c r="I104" s="43" t="s">
        <v>31</v>
      </c>
      <c r="J104" s="46">
        <f>(ABS(SUM(L2:L21))+ABS(SUM(L42:L82)))/((ABS(SUM(L2:L21))+ABS(SUM(L42:L82)))+ABS(SUM(L22:L41)))</f>
        <v>0.5959355980652916</v>
      </c>
    </row>
    <row r="105" spans="6:10" ht="12.75">
      <c r="F105" s="23" t="str">
        <f>IF(J96&gt;0,"YELLOW","BLUE")</f>
        <v>YELLOW</v>
      </c>
      <c r="G105" s="50">
        <f>ABS(J96)/(ABS(J97)+ABS(J96))</f>
        <v>0.06675038619350283</v>
      </c>
      <c r="I105" s="44" t="s">
        <v>32</v>
      </c>
      <c r="J105" s="46">
        <f>(ABS(SUM(L22:L41))/((ABS(SUM(L2:L21))+ABS(SUM(L42:L82)))+ABS(SUM(L22:L41))))</f>
        <v>0.40406440193470833</v>
      </c>
    </row>
    <row r="106" spans="5:10" ht="12.75">
      <c r="E106" s="1" t="s">
        <v>35</v>
      </c>
      <c r="F106" s="10" t="s">
        <v>56</v>
      </c>
      <c r="G106" s="1">
        <f>(ABS(J97)+ABS(J96))/((ABS(J97)+ABS(J96))+J98)</f>
        <v>0.15277263344261147</v>
      </c>
      <c r="J106" s="47">
        <f>SUM(J102:J105)</f>
        <v>2</v>
      </c>
    </row>
    <row r="107" ht="12.75">
      <c r="E107" s="1" t="s">
        <v>36</v>
      </c>
    </row>
  </sheetData>
  <sheetProtection/>
  <hyperlinks>
    <hyperlink ref="C88" r:id="rId1" display="iserrano@ucm.es"/>
  </hyperlinks>
  <printOptions gridLines="1"/>
  <pageMargins left="0.43" right="0.46" top="0.11" bottom="1" header="0" footer="0"/>
  <pageSetup fitToWidth="5" horizontalDpi="300" verticalDpi="300" orientation="landscape" paperSize="9" scale="43"/>
  <headerFooter alignWithMargins="0">
    <oddFooter>&amp;CPreparado por Ignacio Serrano Pedraza &amp;D&amp;RPágina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D29"/>
  <sheetViews>
    <sheetView zoomScalePageLayoutView="0" workbookViewId="0" topLeftCell="A1">
      <selection activeCell="D30" sqref="D30"/>
    </sheetView>
  </sheetViews>
  <sheetFormatPr defaultColWidth="11.421875" defaultRowHeight="12.75"/>
  <cols>
    <col min="3" max="3" width="11.8515625" style="0" customWidth="1"/>
  </cols>
  <sheetData>
    <row r="20" spans="1:3" ht="12.75">
      <c r="A20" s="34" t="s">
        <v>22</v>
      </c>
      <c r="B20" s="1"/>
      <c r="C20" t="s">
        <v>23</v>
      </c>
    </row>
    <row r="21" spans="1:4" ht="12.75">
      <c r="A21" s="40" t="str">
        <f>CIE!I88</f>
        <v>x</v>
      </c>
      <c r="B21" s="40">
        <f>CIE!J88</f>
        <v>0.3722792743184985</v>
      </c>
      <c r="C21" s="32" t="s">
        <v>24</v>
      </c>
      <c r="D21" s="35">
        <f>CIE!J96</f>
        <v>0.018848400000000067</v>
      </c>
    </row>
    <row r="22" spans="1:4" ht="12.75">
      <c r="A22" s="40" t="str">
        <f>CIE!I89</f>
        <v>y</v>
      </c>
      <c r="B22" s="40">
        <f>CIE!J89</f>
        <v>0.318654712790753</v>
      </c>
      <c r="C22" s="32" t="s">
        <v>25</v>
      </c>
      <c r="D22" s="35">
        <f>CIE!J97</f>
        <v>0.26352299999999995</v>
      </c>
    </row>
    <row r="23" spans="1:4" ht="12.75">
      <c r="A23" s="40" t="str">
        <f>CIE!I90</f>
        <v>z</v>
      </c>
      <c r="B23" s="40">
        <f>CIE!J90</f>
        <v>0.3090660128907486</v>
      </c>
      <c r="C23" s="32" t="s">
        <v>21</v>
      </c>
      <c r="D23" s="35">
        <f>CIE!J98</f>
        <v>1.5659399999999999</v>
      </c>
    </row>
    <row r="24" spans="1:2" ht="12.75">
      <c r="A24" s="40" t="str">
        <f>CIE!I91</f>
        <v>SUM</v>
      </c>
      <c r="B24" s="40">
        <f>CIE!J91</f>
        <v>1</v>
      </c>
    </row>
    <row r="25" spans="3:4" ht="12.75">
      <c r="C25" s="41" t="s">
        <v>30</v>
      </c>
      <c r="D25" s="46">
        <f>CIE!J102</f>
        <v>0.5088514376330646</v>
      </c>
    </row>
    <row r="26" spans="2:4" ht="12.75">
      <c r="B26" s="45" t="s">
        <v>33</v>
      </c>
      <c r="C26" s="42" t="s">
        <v>28</v>
      </c>
      <c r="D26" s="46">
        <f>CIE!J103</f>
        <v>0.4911485623669354</v>
      </c>
    </row>
    <row r="27" spans="2:4" ht="12.75">
      <c r="B27" s="48" t="s">
        <v>34</v>
      </c>
      <c r="C27" s="43" t="s">
        <v>31</v>
      </c>
      <c r="D27" s="46">
        <f>CIE!J104</f>
        <v>0.5959355980652916</v>
      </c>
    </row>
    <row r="28" spans="3:4" ht="12.75">
      <c r="C28" s="44" t="s">
        <v>32</v>
      </c>
      <c r="D28" s="46">
        <f>CIE!J105</f>
        <v>0.40406440193470833</v>
      </c>
    </row>
    <row r="29" spans="3:4" ht="12.75">
      <c r="C29" s="2" t="s">
        <v>4</v>
      </c>
      <c r="D29" s="47">
        <f>SUM(D25:D28)</f>
        <v>2</v>
      </c>
    </row>
  </sheetData>
  <sheetProtection/>
  <printOptions/>
  <pageMargins left="0.51" right="0.75" top="0.48" bottom="1" header="0" footer="0"/>
  <pageSetup horizontalDpi="300" verticalDpi="300" orientation="landscape" paperSize="9" scale="12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3" width="11.421875" style="13" customWidth="1"/>
    <col min="4" max="4" width="10.8515625" style="13" customWidth="1"/>
    <col min="5" max="8" width="11.421875" style="13" customWidth="1"/>
  </cols>
  <sheetData>
    <row r="1" spans="1:8" ht="12.75">
      <c r="A1" s="13" t="s">
        <v>0</v>
      </c>
      <c r="B1" s="13" t="s">
        <v>10</v>
      </c>
      <c r="C1" s="13" t="s">
        <v>0</v>
      </c>
      <c r="D1" s="13" t="s">
        <v>1</v>
      </c>
      <c r="E1" s="13" t="s">
        <v>0</v>
      </c>
      <c r="F1" s="13" t="s">
        <v>2</v>
      </c>
      <c r="G1" s="13" t="s">
        <v>0</v>
      </c>
      <c r="H1" s="13" t="s">
        <v>3</v>
      </c>
    </row>
    <row r="2" spans="1:8" ht="12.75">
      <c r="A2" s="13">
        <v>380</v>
      </c>
      <c r="B2" s="13">
        <v>1</v>
      </c>
      <c r="C2" s="13">
        <v>380</v>
      </c>
      <c r="D2" s="13">
        <v>0.0014</v>
      </c>
      <c r="E2" s="13">
        <v>380</v>
      </c>
      <c r="F2" s="13">
        <v>0</v>
      </c>
      <c r="G2" s="13">
        <v>380</v>
      </c>
      <c r="H2" s="13">
        <v>0.0065</v>
      </c>
    </row>
    <row r="3" spans="1:8" ht="12.75">
      <c r="A3" s="13">
        <v>385</v>
      </c>
      <c r="B3" s="13">
        <v>1</v>
      </c>
      <c r="C3" s="13">
        <v>385</v>
      </c>
      <c r="D3" s="13">
        <v>0.0022</v>
      </c>
      <c r="E3" s="13">
        <v>385</v>
      </c>
      <c r="F3" s="13">
        <v>0.0001</v>
      </c>
      <c r="G3" s="13">
        <v>385</v>
      </c>
      <c r="H3" s="13">
        <v>0.0105</v>
      </c>
    </row>
    <row r="4" spans="1:8" ht="12.75">
      <c r="A4" s="13">
        <v>390</v>
      </c>
      <c r="B4" s="13">
        <v>1</v>
      </c>
      <c r="C4" s="13">
        <v>390</v>
      </c>
      <c r="D4" s="13">
        <v>0.0042</v>
      </c>
      <c r="E4" s="13">
        <v>390</v>
      </c>
      <c r="F4" s="13">
        <v>0.0001</v>
      </c>
      <c r="G4" s="13">
        <v>390</v>
      </c>
      <c r="H4" s="13">
        <v>0.0201</v>
      </c>
    </row>
    <row r="5" spans="1:8" ht="12.75">
      <c r="A5" s="13">
        <v>395</v>
      </c>
      <c r="B5" s="13">
        <v>1</v>
      </c>
      <c r="C5" s="13">
        <v>395</v>
      </c>
      <c r="D5" s="13">
        <v>0.0076</v>
      </c>
      <c r="E5" s="13">
        <v>395</v>
      </c>
      <c r="F5" s="13">
        <v>0.0002</v>
      </c>
      <c r="G5" s="13">
        <v>395</v>
      </c>
      <c r="H5" s="13">
        <v>0.0362</v>
      </c>
    </row>
    <row r="6" spans="1:8" ht="12.75">
      <c r="A6" s="13">
        <v>400</v>
      </c>
      <c r="B6" s="13">
        <v>1</v>
      </c>
      <c r="C6" s="13">
        <v>400</v>
      </c>
      <c r="D6" s="13">
        <v>0.0143</v>
      </c>
      <c r="E6" s="13">
        <v>400</v>
      </c>
      <c r="F6" s="13">
        <v>0.0004</v>
      </c>
      <c r="G6" s="13">
        <v>400</v>
      </c>
      <c r="H6" s="13">
        <v>0.0679</v>
      </c>
    </row>
    <row r="7" spans="1:8" ht="12.75">
      <c r="A7" s="13">
        <v>405</v>
      </c>
      <c r="B7" s="13">
        <v>1</v>
      </c>
      <c r="C7" s="13">
        <v>405</v>
      </c>
      <c r="D7" s="13">
        <v>0.0232</v>
      </c>
      <c r="E7" s="13">
        <v>405</v>
      </c>
      <c r="F7" s="13">
        <v>0.0006</v>
      </c>
      <c r="G7" s="13">
        <v>405</v>
      </c>
      <c r="H7" s="13">
        <v>0.1102</v>
      </c>
    </row>
    <row r="8" spans="1:8" ht="12.75">
      <c r="A8" s="13">
        <v>410</v>
      </c>
      <c r="B8" s="13">
        <v>1</v>
      </c>
      <c r="C8" s="13">
        <v>410</v>
      </c>
      <c r="D8" s="13">
        <v>0.0435</v>
      </c>
      <c r="E8" s="13">
        <v>410</v>
      </c>
      <c r="F8" s="13">
        <v>0.0012</v>
      </c>
      <c r="G8" s="13">
        <v>410</v>
      </c>
      <c r="H8" s="13">
        <v>0.2074</v>
      </c>
    </row>
    <row r="9" spans="1:8" ht="12.75">
      <c r="A9" s="13">
        <v>415</v>
      </c>
      <c r="B9" s="13">
        <v>1</v>
      </c>
      <c r="C9" s="13">
        <v>415</v>
      </c>
      <c r="D9" s="13">
        <v>0.0776</v>
      </c>
      <c r="E9" s="13">
        <v>415</v>
      </c>
      <c r="F9" s="13">
        <v>0.0022</v>
      </c>
      <c r="G9" s="13">
        <v>415</v>
      </c>
      <c r="H9" s="13">
        <v>0.3713</v>
      </c>
    </row>
    <row r="10" spans="1:8" ht="12.75">
      <c r="A10" s="13">
        <v>420</v>
      </c>
      <c r="B10" s="13">
        <v>1</v>
      </c>
      <c r="C10" s="13">
        <v>420</v>
      </c>
      <c r="D10" s="13">
        <v>0.1344</v>
      </c>
      <c r="E10" s="13">
        <v>420</v>
      </c>
      <c r="F10" s="13">
        <v>0.004</v>
      </c>
      <c r="G10" s="13">
        <v>420</v>
      </c>
      <c r="H10" s="13">
        <v>0.6456</v>
      </c>
    </row>
    <row r="11" spans="1:8" ht="12.75">
      <c r="A11" s="13">
        <v>425</v>
      </c>
      <c r="B11" s="13">
        <v>1</v>
      </c>
      <c r="C11" s="13">
        <v>425</v>
      </c>
      <c r="D11" s="13">
        <v>0.2148</v>
      </c>
      <c r="E11" s="13">
        <v>425</v>
      </c>
      <c r="F11" s="13">
        <v>0.0073</v>
      </c>
      <c r="G11" s="13">
        <v>425</v>
      </c>
      <c r="H11" s="13">
        <v>1.0391</v>
      </c>
    </row>
    <row r="12" spans="1:8" ht="12.75">
      <c r="A12" s="13">
        <v>430</v>
      </c>
      <c r="B12" s="13">
        <v>1</v>
      </c>
      <c r="C12" s="13">
        <v>430</v>
      </c>
      <c r="D12" s="13">
        <v>0.2839</v>
      </c>
      <c r="E12" s="13">
        <v>430</v>
      </c>
      <c r="F12" s="13">
        <v>0.0116</v>
      </c>
      <c r="G12" s="13">
        <v>430</v>
      </c>
      <c r="H12" s="13">
        <v>1.3856</v>
      </c>
    </row>
    <row r="13" spans="1:8" ht="12.75">
      <c r="A13" s="13">
        <v>435</v>
      </c>
      <c r="B13" s="13">
        <v>1</v>
      </c>
      <c r="C13" s="13">
        <v>435</v>
      </c>
      <c r="D13" s="13">
        <v>0.3285</v>
      </c>
      <c r="E13" s="13">
        <v>435</v>
      </c>
      <c r="F13" s="13">
        <v>0.0168</v>
      </c>
      <c r="G13" s="13">
        <v>435</v>
      </c>
      <c r="H13" s="13">
        <v>1.623</v>
      </c>
    </row>
    <row r="14" spans="1:8" ht="12.75">
      <c r="A14" s="13">
        <v>440</v>
      </c>
      <c r="B14" s="13">
        <v>1</v>
      </c>
      <c r="C14" s="13">
        <v>440</v>
      </c>
      <c r="D14" s="13">
        <v>0.3483</v>
      </c>
      <c r="E14" s="13">
        <v>440</v>
      </c>
      <c r="F14" s="13">
        <v>0.023</v>
      </c>
      <c r="G14" s="13">
        <v>440</v>
      </c>
      <c r="H14" s="13">
        <v>1.7471</v>
      </c>
    </row>
    <row r="15" spans="1:8" ht="12.75">
      <c r="A15" s="13">
        <v>445</v>
      </c>
      <c r="B15" s="13">
        <v>1</v>
      </c>
      <c r="C15" s="13">
        <v>445</v>
      </c>
      <c r="D15" s="13">
        <v>0.3481</v>
      </c>
      <c r="E15" s="13">
        <v>445</v>
      </c>
      <c r="F15" s="13">
        <v>0.0298</v>
      </c>
      <c r="G15" s="13">
        <v>445</v>
      </c>
      <c r="H15" s="13">
        <v>1.7826</v>
      </c>
    </row>
    <row r="16" spans="1:8" ht="12.75">
      <c r="A16" s="13">
        <v>450</v>
      </c>
      <c r="B16" s="13">
        <v>1</v>
      </c>
      <c r="C16" s="13">
        <v>450</v>
      </c>
      <c r="D16" s="13">
        <v>0.3362</v>
      </c>
      <c r="E16" s="13">
        <v>450</v>
      </c>
      <c r="F16" s="13">
        <v>0.038</v>
      </c>
      <c r="G16" s="13">
        <v>450</v>
      </c>
      <c r="H16" s="13">
        <v>1.7721</v>
      </c>
    </row>
    <row r="17" spans="1:8" ht="12.75">
      <c r="A17" s="13">
        <v>455</v>
      </c>
      <c r="B17" s="13">
        <v>1</v>
      </c>
      <c r="C17" s="13">
        <v>455</v>
      </c>
      <c r="D17" s="13">
        <v>0.3187</v>
      </c>
      <c r="E17" s="13">
        <v>455</v>
      </c>
      <c r="F17" s="13">
        <v>0.048</v>
      </c>
      <c r="G17" s="13">
        <v>455</v>
      </c>
      <c r="H17" s="13">
        <v>1.7441</v>
      </c>
    </row>
    <row r="18" spans="1:8" ht="12.75">
      <c r="A18" s="13">
        <v>460</v>
      </c>
      <c r="B18" s="13">
        <v>1</v>
      </c>
      <c r="C18" s="13">
        <v>460</v>
      </c>
      <c r="D18" s="13">
        <v>0.2908</v>
      </c>
      <c r="E18" s="13">
        <v>460</v>
      </c>
      <c r="F18" s="13">
        <v>0.06</v>
      </c>
      <c r="G18" s="13">
        <v>460</v>
      </c>
      <c r="H18" s="13">
        <v>1.6692</v>
      </c>
    </row>
    <row r="19" spans="1:8" ht="12.75">
      <c r="A19" s="13">
        <v>465</v>
      </c>
      <c r="B19" s="13">
        <v>1</v>
      </c>
      <c r="C19" s="13">
        <v>465</v>
      </c>
      <c r="D19" s="13">
        <v>0.2511</v>
      </c>
      <c r="E19" s="13">
        <v>465</v>
      </c>
      <c r="F19" s="13">
        <v>0.0739</v>
      </c>
      <c r="G19" s="13">
        <v>465</v>
      </c>
      <c r="H19" s="13">
        <v>1.5281</v>
      </c>
    </row>
    <row r="20" spans="1:8" ht="12.75">
      <c r="A20" s="13">
        <v>470</v>
      </c>
      <c r="B20" s="13">
        <v>1</v>
      </c>
      <c r="C20" s="13">
        <v>470</v>
      </c>
      <c r="D20" s="13">
        <v>0.1954</v>
      </c>
      <c r="E20" s="13">
        <v>470</v>
      </c>
      <c r="F20" s="13">
        <v>0.091</v>
      </c>
      <c r="G20" s="13">
        <v>470</v>
      </c>
      <c r="H20" s="13">
        <v>1.2876</v>
      </c>
    </row>
    <row r="21" spans="1:8" ht="12.75">
      <c r="A21" s="13">
        <v>475</v>
      </c>
      <c r="B21" s="13">
        <v>1</v>
      </c>
      <c r="C21" s="13">
        <v>475</v>
      </c>
      <c r="D21" s="13">
        <v>0.1421</v>
      </c>
      <c r="E21" s="13">
        <v>475</v>
      </c>
      <c r="F21" s="13">
        <v>0.1126</v>
      </c>
      <c r="G21" s="13">
        <v>475</v>
      </c>
      <c r="H21" s="13">
        <v>1.0419</v>
      </c>
    </row>
    <row r="22" spans="1:8" ht="12.75">
      <c r="A22" s="13">
        <v>480</v>
      </c>
      <c r="B22" s="13">
        <v>1</v>
      </c>
      <c r="C22" s="13">
        <v>480</v>
      </c>
      <c r="D22" s="13">
        <v>0.0956</v>
      </c>
      <c r="E22" s="13">
        <v>480</v>
      </c>
      <c r="F22" s="13">
        <v>0.139</v>
      </c>
      <c r="G22" s="13">
        <v>480</v>
      </c>
      <c r="H22" s="13">
        <v>0.813</v>
      </c>
    </row>
    <row r="23" spans="1:8" ht="12.75">
      <c r="A23" s="13">
        <v>485</v>
      </c>
      <c r="B23" s="13">
        <v>1</v>
      </c>
      <c r="C23" s="13">
        <v>485</v>
      </c>
      <c r="D23" s="13">
        <v>0.058</v>
      </c>
      <c r="E23" s="13">
        <v>485</v>
      </c>
      <c r="F23" s="13">
        <v>0.1693</v>
      </c>
      <c r="G23" s="13">
        <v>485</v>
      </c>
      <c r="H23" s="13">
        <v>0.6162</v>
      </c>
    </row>
    <row r="24" spans="1:8" ht="12.75">
      <c r="A24" s="13">
        <v>490</v>
      </c>
      <c r="B24" s="13">
        <v>1</v>
      </c>
      <c r="C24" s="13">
        <v>490</v>
      </c>
      <c r="D24" s="13">
        <v>0.032</v>
      </c>
      <c r="E24" s="13">
        <v>490</v>
      </c>
      <c r="F24" s="13">
        <v>0.208</v>
      </c>
      <c r="G24" s="13">
        <v>490</v>
      </c>
      <c r="H24" s="13">
        <v>0.4652</v>
      </c>
    </row>
    <row r="25" spans="1:8" ht="12.75">
      <c r="A25" s="13">
        <v>495</v>
      </c>
      <c r="B25" s="13">
        <v>1</v>
      </c>
      <c r="C25" s="13">
        <v>495</v>
      </c>
      <c r="D25" s="13">
        <v>0.0147</v>
      </c>
      <c r="E25" s="13">
        <v>495</v>
      </c>
      <c r="F25" s="13">
        <v>0.2586</v>
      </c>
      <c r="G25" s="13">
        <v>495</v>
      </c>
      <c r="H25" s="13">
        <v>0.3533</v>
      </c>
    </row>
    <row r="26" spans="1:8" ht="12.75">
      <c r="A26" s="13">
        <v>500</v>
      </c>
      <c r="B26" s="13">
        <v>1</v>
      </c>
      <c r="C26" s="13">
        <v>500</v>
      </c>
      <c r="D26" s="13">
        <v>0.0049</v>
      </c>
      <c r="E26" s="13">
        <v>500</v>
      </c>
      <c r="F26" s="13">
        <v>0.323</v>
      </c>
      <c r="G26" s="13">
        <v>500</v>
      </c>
      <c r="H26" s="13">
        <v>0.272</v>
      </c>
    </row>
    <row r="27" spans="1:8" ht="12.75">
      <c r="A27" s="13">
        <v>505</v>
      </c>
      <c r="B27" s="13">
        <v>1</v>
      </c>
      <c r="C27" s="13">
        <v>505</v>
      </c>
      <c r="D27" s="13">
        <v>0.0024</v>
      </c>
      <c r="E27" s="13">
        <v>505</v>
      </c>
      <c r="F27" s="13">
        <v>0.4073</v>
      </c>
      <c r="G27" s="13">
        <v>505</v>
      </c>
      <c r="H27" s="13">
        <v>0.2123</v>
      </c>
    </row>
    <row r="28" spans="1:8" ht="12.75">
      <c r="A28" s="13">
        <v>510</v>
      </c>
      <c r="B28" s="13">
        <v>1</v>
      </c>
      <c r="C28" s="13">
        <v>510</v>
      </c>
      <c r="D28" s="13">
        <v>0.0093</v>
      </c>
      <c r="E28" s="13">
        <v>510</v>
      </c>
      <c r="F28" s="13">
        <v>0.503</v>
      </c>
      <c r="G28" s="13">
        <v>510</v>
      </c>
      <c r="H28" s="13">
        <v>0.1582</v>
      </c>
    </row>
    <row r="29" spans="1:8" ht="12.75">
      <c r="A29" s="13">
        <v>515</v>
      </c>
      <c r="B29" s="13">
        <v>1</v>
      </c>
      <c r="C29" s="13">
        <v>515</v>
      </c>
      <c r="D29" s="13">
        <v>0.0291</v>
      </c>
      <c r="E29" s="13">
        <v>515</v>
      </c>
      <c r="F29" s="13">
        <v>0.6082</v>
      </c>
      <c r="G29" s="13">
        <v>515</v>
      </c>
      <c r="H29" s="13">
        <v>0.1117</v>
      </c>
    </row>
    <row r="30" spans="1:8" ht="12.75">
      <c r="A30" s="13">
        <v>520</v>
      </c>
      <c r="B30" s="13">
        <v>1</v>
      </c>
      <c r="C30" s="13">
        <v>520</v>
      </c>
      <c r="D30" s="13">
        <v>0.0633</v>
      </c>
      <c r="E30" s="13">
        <v>520</v>
      </c>
      <c r="F30" s="13">
        <v>0.71</v>
      </c>
      <c r="G30" s="13">
        <v>520</v>
      </c>
      <c r="H30" s="13">
        <v>0.0782</v>
      </c>
    </row>
    <row r="31" spans="1:8" ht="12.75">
      <c r="A31" s="13">
        <v>525</v>
      </c>
      <c r="B31" s="13">
        <v>1</v>
      </c>
      <c r="C31" s="13">
        <v>525</v>
      </c>
      <c r="D31" s="13">
        <v>0.1096</v>
      </c>
      <c r="E31" s="13">
        <v>525</v>
      </c>
      <c r="F31" s="13">
        <v>0.7932</v>
      </c>
      <c r="G31" s="13">
        <v>525</v>
      </c>
      <c r="H31" s="13">
        <v>0.0573</v>
      </c>
    </row>
    <row r="32" spans="1:8" ht="12.75">
      <c r="A32" s="13">
        <v>530</v>
      </c>
      <c r="B32" s="13">
        <v>1</v>
      </c>
      <c r="C32" s="13">
        <v>530</v>
      </c>
      <c r="D32" s="13">
        <v>0.1655</v>
      </c>
      <c r="E32" s="13">
        <v>530</v>
      </c>
      <c r="F32" s="13">
        <v>0.862</v>
      </c>
      <c r="G32" s="13">
        <v>530</v>
      </c>
      <c r="H32" s="13">
        <v>0.0422</v>
      </c>
    </row>
    <row r="33" spans="1:8" ht="12.75">
      <c r="A33" s="13">
        <v>535</v>
      </c>
      <c r="B33" s="13">
        <v>1</v>
      </c>
      <c r="C33" s="13">
        <v>535</v>
      </c>
      <c r="D33" s="13">
        <v>0.2257</v>
      </c>
      <c r="E33" s="13">
        <v>535</v>
      </c>
      <c r="F33" s="13">
        <v>0.9149</v>
      </c>
      <c r="G33" s="13">
        <v>535</v>
      </c>
      <c r="H33" s="13">
        <v>0.0298</v>
      </c>
    </row>
    <row r="34" spans="1:8" ht="12.75">
      <c r="A34" s="13">
        <v>540</v>
      </c>
      <c r="B34" s="13">
        <v>1</v>
      </c>
      <c r="C34" s="13">
        <v>540</v>
      </c>
      <c r="D34" s="13">
        <v>0.2904</v>
      </c>
      <c r="E34" s="13">
        <v>540</v>
      </c>
      <c r="F34" s="13">
        <v>0.954</v>
      </c>
      <c r="G34" s="13">
        <v>540</v>
      </c>
      <c r="H34" s="13">
        <v>0.0203</v>
      </c>
    </row>
    <row r="35" spans="1:8" ht="12.75">
      <c r="A35" s="13">
        <v>545</v>
      </c>
      <c r="B35" s="13">
        <v>1</v>
      </c>
      <c r="C35" s="13">
        <v>545</v>
      </c>
      <c r="D35" s="13">
        <v>0.3597</v>
      </c>
      <c r="E35" s="13">
        <v>545</v>
      </c>
      <c r="F35" s="13">
        <v>0.9803</v>
      </c>
      <c r="G35" s="13">
        <v>545</v>
      </c>
      <c r="H35" s="13">
        <v>0.0134</v>
      </c>
    </row>
    <row r="36" spans="1:8" ht="12.75">
      <c r="A36" s="13">
        <v>550</v>
      </c>
      <c r="B36" s="13">
        <v>1</v>
      </c>
      <c r="C36" s="13">
        <v>550</v>
      </c>
      <c r="D36" s="13">
        <v>0.4334</v>
      </c>
      <c r="E36" s="13">
        <v>550</v>
      </c>
      <c r="F36" s="13">
        <v>0.995</v>
      </c>
      <c r="G36" s="13">
        <v>550</v>
      </c>
      <c r="H36" s="13">
        <v>0.0087</v>
      </c>
    </row>
    <row r="37" spans="1:8" ht="12.75">
      <c r="A37" s="13">
        <v>555</v>
      </c>
      <c r="B37" s="13">
        <v>1</v>
      </c>
      <c r="C37" s="13">
        <v>555</v>
      </c>
      <c r="D37" s="13">
        <v>0.5121</v>
      </c>
      <c r="E37" s="13">
        <v>555</v>
      </c>
      <c r="F37" s="13">
        <v>1.0002</v>
      </c>
      <c r="G37" s="13">
        <v>555</v>
      </c>
      <c r="H37" s="13">
        <v>0.0057</v>
      </c>
    </row>
    <row r="38" spans="1:8" ht="12.75">
      <c r="A38" s="13">
        <v>560</v>
      </c>
      <c r="B38" s="13">
        <v>1</v>
      </c>
      <c r="C38" s="13">
        <v>560</v>
      </c>
      <c r="D38" s="13">
        <v>0.5945</v>
      </c>
      <c r="E38" s="13">
        <v>560</v>
      </c>
      <c r="F38" s="13">
        <v>0.995</v>
      </c>
      <c r="G38" s="13">
        <v>560</v>
      </c>
      <c r="H38" s="13">
        <v>0.0039</v>
      </c>
    </row>
    <row r="39" spans="1:8" ht="12.75">
      <c r="A39" s="13">
        <v>565</v>
      </c>
      <c r="B39" s="13">
        <v>1</v>
      </c>
      <c r="C39" s="13">
        <v>565</v>
      </c>
      <c r="D39" s="13">
        <v>0.6784</v>
      </c>
      <c r="E39" s="13">
        <v>565</v>
      </c>
      <c r="F39" s="13">
        <v>0.9786</v>
      </c>
      <c r="G39" s="13">
        <v>565</v>
      </c>
      <c r="H39" s="13">
        <v>0.0027</v>
      </c>
    </row>
    <row r="40" spans="1:8" ht="12.75">
      <c r="A40" s="13">
        <v>570</v>
      </c>
      <c r="B40" s="13">
        <v>1</v>
      </c>
      <c r="C40" s="13">
        <v>570</v>
      </c>
      <c r="D40" s="13">
        <v>0.7621</v>
      </c>
      <c r="E40" s="13">
        <v>570</v>
      </c>
      <c r="F40" s="13">
        <v>0.952</v>
      </c>
      <c r="G40" s="13">
        <v>570</v>
      </c>
      <c r="H40" s="13">
        <v>0.0021</v>
      </c>
    </row>
    <row r="41" spans="1:8" ht="12.75">
      <c r="A41" s="13">
        <v>575</v>
      </c>
      <c r="B41" s="13">
        <v>1</v>
      </c>
      <c r="C41" s="13">
        <v>575</v>
      </c>
      <c r="D41" s="13">
        <v>0.8425</v>
      </c>
      <c r="E41" s="13">
        <v>575</v>
      </c>
      <c r="F41" s="13">
        <v>0.9154</v>
      </c>
      <c r="G41" s="13">
        <v>575</v>
      </c>
      <c r="H41" s="13">
        <v>0.0018</v>
      </c>
    </row>
    <row r="42" spans="1:8" ht="12.75">
      <c r="A42" s="13">
        <v>580</v>
      </c>
      <c r="B42" s="13">
        <v>1</v>
      </c>
      <c r="C42" s="13">
        <v>580</v>
      </c>
      <c r="D42" s="13">
        <v>0.9163</v>
      </c>
      <c r="E42" s="13">
        <v>580</v>
      </c>
      <c r="F42" s="13">
        <v>0.87</v>
      </c>
      <c r="G42" s="13">
        <v>580</v>
      </c>
      <c r="H42" s="13">
        <v>0.0017</v>
      </c>
    </row>
    <row r="43" spans="1:8" ht="12.75">
      <c r="A43" s="13">
        <v>585</v>
      </c>
      <c r="B43" s="13">
        <v>1</v>
      </c>
      <c r="C43" s="13">
        <v>585</v>
      </c>
      <c r="D43" s="13">
        <v>0.9786</v>
      </c>
      <c r="E43" s="13">
        <v>585</v>
      </c>
      <c r="F43" s="13">
        <v>0.8163</v>
      </c>
      <c r="G43" s="13">
        <v>585</v>
      </c>
      <c r="H43" s="13">
        <v>0.0014</v>
      </c>
    </row>
    <row r="44" spans="1:8" ht="12.75">
      <c r="A44" s="13">
        <v>590</v>
      </c>
      <c r="B44" s="13">
        <v>1</v>
      </c>
      <c r="C44" s="13">
        <v>590</v>
      </c>
      <c r="D44" s="13">
        <v>1.0263</v>
      </c>
      <c r="E44" s="13">
        <v>590</v>
      </c>
      <c r="F44" s="13">
        <v>0.757</v>
      </c>
      <c r="G44" s="13">
        <v>590</v>
      </c>
      <c r="H44" s="13">
        <v>0.0011</v>
      </c>
    </row>
    <row r="45" spans="1:8" ht="12.75">
      <c r="A45" s="13">
        <v>595</v>
      </c>
      <c r="B45" s="13">
        <v>1</v>
      </c>
      <c r="C45" s="13">
        <v>595</v>
      </c>
      <c r="D45" s="13">
        <v>1.0567</v>
      </c>
      <c r="E45" s="13">
        <v>595</v>
      </c>
      <c r="F45" s="13">
        <v>0.6949</v>
      </c>
      <c r="G45" s="13">
        <v>595</v>
      </c>
      <c r="H45" s="13">
        <v>0.001</v>
      </c>
    </row>
    <row r="46" spans="1:8" ht="12.75">
      <c r="A46" s="13">
        <v>600</v>
      </c>
      <c r="B46" s="13">
        <v>1</v>
      </c>
      <c r="C46" s="13">
        <v>600</v>
      </c>
      <c r="D46" s="13">
        <v>1.0622</v>
      </c>
      <c r="E46" s="13">
        <v>600</v>
      </c>
      <c r="F46" s="13">
        <v>0.631</v>
      </c>
      <c r="G46" s="13">
        <v>600</v>
      </c>
      <c r="H46" s="13">
        <v>0.0008</v>
      </c>
    </row>
    <row r="47" spans="1:8" ht="12.75">
      <c r="A47" s="13">
        <v>605</v>
      </c>
      <c r="B47" s="13">
        <v>1</v>
      </c>
      <c r="C47" s="13">
        <v>605</v>
      </c>
      <c r="D47" s="13">
        <v>1.0456</v>
      </c>
      <c r="E47" s="13">
        <v>605</v>
      </c>
      <c r="F47" s="13">
        <v>0.5668</v>
      </c>
      <c r="G47" s="13">
        <v>605</v>
      </c>
      <c r="H47" s="13">
        <v>0.0006</v>
      </c>
    </row>
    <row r="48" spans="1:8" ht="12.75">
      <c r="A48" s="13">
        <v>610</v>
      </c>
      <c r="B48" s="13">
        <v>1</v>
      </c>
      <c r="C48" s="13">
        <v>610</v>
      </c>
      <c r="D48" s="13">
        <v>1.0026</v>
      </c>
      <c r="E48" s="13">
        <v>610</v>
      </c>
      <c r="F48" s="13">
        <v>0.503</v>
      </c>
      <c r="G48" s="13">
        <v>610</v>
      </c>
      <c r="H48" s="13">
        <v>0.0003</v>
      </c>
    </row>
    <row r="49" spans="1:8" ht="12.75">
      <c r="A49" s="13">
        <v>615</v>
      </c>
      <c r="B49" s="13">
        <v>1</v>
      </c>
      <c r="C49" s="13">
        <v>615</v>
      </c>
      <c r="D49" s="13">
        <v>0.9384</v>
      </c>
      <c r="E49" s="13">
        <v>615</v>
      </c>
      <c r="F49" s="13">
        <v>0.4412</v>
      </c>
      <c r="G49" s="13">
        <v>615</v>
      </c>
      <c r="H49" s="13">
        <v>0.0002</v>
      </c>
    </row>
    <row r="50" spans="1:8" ht="12.75">
      <c r="A50" s="13">
        <v>620</v>
      </c>
      <c r="B50" s="13">
        <v>1</v>
      </c>
      <c r="C50" s="13">
        <v>620</v>
      </c>
      <c r="D50" s="13">
        <v>0.8544</v>
      </c>
      <c r="E50" s="13">
        <v>620</v>
      </c>
      <c r="F50" s="13">
        <v>0.381</v>
      </c>
      <c r="G50" s="13">
        <v>620</v>
      </c>
      <c r="H50" s="13">
        <v>0.0002</v>
      </c>
    </row>
    <row r="51" spans="1:8" ht="12.75">
      <c r="A51" s="13">
        <v>625</v>
      </c>
      <c r="B51" s="13">
        <v>1</v>
      </c>
      <c r="C51" s="13">
        <v>625</v>
      </c>
      <c r="D51" s="13">
        <v>0.7514</v>
      </c>
      <c r="E51" s="13">
        <v>625</v>
      </c>
      <c r="F51" s="13">
        <v>0.321</v>
      </c>
      <c r="G51" s="13">
        <v>625</v>
      </c>
      <c r="H51" s="13">
        <v>0.0001</v>
      </c>
    </row>
    <row r="52" spans="1:8" ht="12.75">
      <c r="A52" s="13">
        <v>630</v>
      </c>
      <c r="B52" s="13">
        <v>1</v>
      </c>
      <c r="C52" s="13">
        <v>630</v>
      </c>
      <c r="D52" s="13">
        <v>0.6424</v>
      </c>
      <c r="E52" s="13">
        <v>630</v>
      </c>
      <c r="F52" s="13">
        <v>0.265</v>
      </c>
      <c r="G52" s="13">
        <v>630</v>
      </c>
      <c r="H52" s="13">
        <v>0</v>
      </c>
    </row>
    <row r="53" spans="1:8" ht="12.75">
      <c r="A53" s="13">
        <v>635</v>
      </c>
      <c r="B53" s="13">
        <v>1</v>
      </c>
      <c r="C53" s="13">
        <v>635</v>
      </c>
      <c r="D53" s="13">
        <v>0.5419</v>
      </c>
      <c r="E53" s="13">
        <v>635</v>
      </c>
      <c r="F53" s="13">
        <v>0.217</v>
      </c>
      <c r="G53" s="13">
        <v>635</v>
      </c>
      <c r="H53" s="13">
        <v>0</v>
      </c>
    </row>
    <row r="54" spans="1:8" ht="12.75">
      <c r="A54" s="13">
        <v>640</v>
      </c>
      <c r="B54" s="13">
        <v>1</v>
      </c>
      <c r="C54" s="13">
        <v>640</v>
      </c>
      <c r="D54" s="13">
        <v>0.4479</v>
      </c>
      <c r="E54" s="13">
        <v>640</v>
      </c>
      <c r="F54" s="13">
        <v>0.175</v>
      </c>
      <c r="G54" s="13">
        <v>640</v>
      </c>
      <c r="H54" s="13">
        <v>0</v>
      </c>
    </row>
    <row r="55" spans="1:8" ht="12.75">
      <c r="A55" s="13">
        <v>645</v>
      </c>
      <c r="B55" s="13">
        <v>1</v>
      </c>
      <c r="C55" s="13">
        <v>645</v>
      </c>
      <c r="D55" s="13">
        <v>0.3608</v>
      </c>
      <c r="E55" s="13">
        <v>645</v>
      </c>
      <c r="F55" s="13">
        <v>0.1382</v>
      </c>
      <c r="G55" s="13">
        <v>645</v>
      </c>
      <c r="H55" s="13">
        <v>0</v>
      </c>
    </row>
    <row r="56" spans="1:8" ht="12.75">
      <c r="A56" s="13">
        <v>650</v>
      </c>
      <c r="B56" s="13">
        <v>1</v>
      </c>
      <c r="C56" s="13">
        <v>650</v>
      </c>
      <c r="D56" s="13">
        <v>0.2835</v>
      </c>
      <c r="E56" s="13">
        <v>650</v>
      </c>
      <c r="F56" s="13">
        <v>0.107</v>
      </c>
      <c r="G56" s="13">
        <v>650</v>
      </c>
      <c r="H56" s="13">
        <v>0</v>
      </c>
    </row>
    <row r="57" spans="1:8" ht="12.75">
      <c r="A57" s="13">
        <v>655</v>
      </c>
      <c r="B57" s="13">
        <v>1</v>
      </c>
      <c r="C57" s="13">
        <v>655</v>
      </c>
      <c r="D57" s="13">
        <v>0.2187</v>
      </c>
      <c r="E57" s="13">
        <v>655</v>
      </c>
      <c r="F57" s="13">
        <v>0.0816</v>
      </c>
      <c r="G57" s="13">
        <v>655</v>
      </c>
      <c r="H57" s="13">
        <v>0</v>
      </c>
    </row>
    <row r="58" spans="1:8" ht="12.75">
      <c r="A58" s="13">
        <v>660</v>
      </c>
      <c r="B58" s="13">
        <v>1</v>
      </c>
      <c r="C58" s="13">
        <v>660</v>
      </c>
      <c r="D58" s="13">
        <v>0.1649</v>
      </c>
      <c r="E58" s="13">
        <v>660</v>
      </c>
      <c r="F58" s="13">
        <v>0.061</v>
      </c>
      <c r="G58" s="13">
        <v>660</v>
      </c>
      <c r="H58" s="13">
        <v>0</v>
      </c>
    </row>
    <row r="59" spans="1:8" ht="12.75">
      <c r="A59" s="13">
        <v>665</v>
      </c>
      <c r="B59" s="13">
        <v>1</v>
      </c>
      <c r="C59" s="13">
        <v>665</v>
      </c>
      <c r="D59" s="13">
        <v>0.1212</v>
      </c>
      <c r="E59" s="13">
        <v>665</v>
      </c>
      <c r="F59" s="13">
        <v>0.0446</v>
      </c>
      <c r="G59" s="13">
        <v>665</v>
      </c>
      <c r="H59" s="13">
        <v>0</v>
      </c>
    </row>
    <row r="60" spans="1:8" ht="12.75">
      <c r="A60" s="13">
        <v>670</v>
      </c>
      <c r="B60" s="13">
        <v>1</v>
      </c>
      <c r="C60" s="13">
        <v>670</v>
      </c>
      <c r="D60" s="13">
        <v>0.0874</v>
      </c>
      <c r="E60" s="13">
        <v>670</v>
      </c>
      <c r="F60" s="13">
        <v>0.032</v>
      </c>
      <c r="G60" s="13">
        <v>670</v>
      </c>
      <c r="H60" s="13">
        <v>0</v>
      </c>
    </row>
    <row r="61" spans="1:8" ht="12.75">
      <c r="A61" s="13">
        <v>675</v>
      </c>
      <c r="B61" s="13">
        <v>1</v>
      </c>
      <c r="C61" s="13">
        <v>675</v>
      </c>
      <c r="D61" s="13">
        <v>0.0636</v>
      </c>
      <c r="E61" s="13">
        <v>675</v>
      </c>
      <c r="F61" s="13">
        <v>0.0232</v>
      </c>
      <c r="G61" s="13">
        <v>675</v>
      </c>
      <c r="H61" s="13">
        <v>0</v>
      </c>
    </row>
    <row r="62" spans="1:8" ht="12.75">
      <c r="A62" s="13">
        <v>680</v>
      </c>
      <c r="B62" s="13">
        <v>1</v>
      </c>
      <c r="C62" s="13">
        <v>680</v>
      </c>
      <c r="D62" s="13">
        <v>0.0468</v>
      </c>
      <c r="E62" s="13">
        <v>680</v>
      </c>
      <c r="F62" s="13">
        <v>0.017</v>
      </c>
      <c r="G62" s="13">
        <v>680</v>
      </c>
      <c r="H62" s="13">
        <v>0</v>
      </c>
    </row>
    <row r="63" spans="1:8" ht="12.75">
      <c r="A63" s="13">
        <v>685</v>
      </c>
      <c r="B63" s="13">
        <v>1</v>
      </c>
      <c r="C63" s="13">
        <v>685</v>
      </c>
      <c r="D63" s="13">
        <v>0.0329</v>
      </c>
      <c r="E63" s="13">
        <v>685</v>
      </c>
      <c r="F63" s="13">
        <v>0.0119</v>
      </c>
      <c r="G63" s="13">
        <v>685</v>
      </c>
      <c r="H63" s="13">
        <v>0</v>
      </c>
    </row>
    <row r="64" spans="1:8" ht="12.75">
      <c r="A64" s="13">
        <v>690</v>
      </c>
      <c r="B64" s="13">
        <v>1</v>
      </c>
      <c r="C64" s="13">
        <v>690</v>
      </c>
      <c r="D64" s="13">
        <v>0.0227</v>
      </c>
      <c r="E64" s="13">
        <v>690</v>
      </c>
      <c r="F64" s="13">
        <v>0.0082</v>
      </c>
      <c r="G64" s="13">
        <v>690</v>
      </c>
      <c r="H64" s="13">
        <v>0</v>
      </c>
    </row>
    <row r="65" spans="1:8" ht="12.75">
      <c r="A65" s="13">
        <v>695</v>
      </c>
      <c r="B65" s="13">
        <v>1</v>
      </c>
      <c r="C65" s="13">
        <v>695</v>
      </c>
      <c r="D65" s="13">
        <v>0.0158</v>
      </c>
      <c r="E65" s="13">
        <v>695</v>
      </c>
      <c r="F65" s="13">
        <v>0.0057</v>
      </c>
      <c r="G65" s="13">
        <v>695</v>
      </c>
      <c r="H65" s="13">
        <v>0</v>
      </c>
    </row>
    <row r="66" spans="1:8" ht="12.75">
      <c r="A66" s="13">
        <v>700</v>
      </c>
      <c r="B66" s="13">
        <v>1</v>
      </c>
      <c r="C66" s="13">
        <v>700</v>
      </c>
      <c r="D66" s="13">
        <v>0.0114</v>
      </c>
      <c r="E66" s="13">
        <v>700</v>
      </c>
      <c r="F66" s="13">
        <v>0.0041</v>
      </c>
      <c r="G66" s="13">
        <v>700</v>
      </c>
      <c r="H66" s="13">
        <v>0</v>
      </c>
    </row>
    <row r="67" spans="1:8" ht="12.75">
      <c r="A67" s="13">
        <v>705</v>
      </c>
      <c r="B67" s="13">
        <v>1</v>
      </c>
      <c r="C67" s="13">
        <v>705</v>
      </c>
      <c r="D67" s="13">
        <v>0.0081</v>
      </c>
      <c r="E67" s="13">
        <v>705</v>
      </c>
      <c r="F67" s="13">
        <v>0.0029</v>
      </c>
      <c r="G67" s="13">
        <v>705</v>
      </c>
      <c r="H67" s="13">
        <v>0</v>
      </c>
    </row>
    <row r="68" spans="1:8" ht="12.75">
      <c r="A68" s="13">
        <v>710</v>
      </c>
      <c r="B68" s="13">
        <v>1</v>
      </c>
      <c r="C68" s="13">
        <v>710</v>
      </c>
      <c r="D68" s="13">
        <v>0.0058</v>
      </c>
      <c r="E68" s="13">
        <v>710</v>
      </c>
      <c r="F68" s="13">
        <v>0.0021</v>
      </c>
      <c r="G68" s="13">
        <v>710</v>
      </c>
      <c r="H68" s="13">
        <v>0</v>
      </c>
    </row>
    <row r="69" spans="1:8" ht="12.75">
      <c r="A69" s="13">
        <v>715</v>
      </c>
      <c r="B69" s="13">
        <v>1</v>
      </c>
      <c r="C69" s="13">
        <v>715</v>
      </c>
      <c r="D69" s="13">
        <v>0.0041</v>
      </c>
      <c r="E69" s="13">
        <v>715</v>
      </c>
      <c r="F69" s="13">
        <v>0.0015</v>
      </c>
      <c r="G69" s="13">
        <v>715</v>
      </c>
      <c r="H69" s="13">
        <v>0</v>
      </c>
    </row>
    <row r="70" spans="1:8" ht="12.75">
      <c r="A70" s="13">
        <v>720</v>
      </c>
      <c r="B70" s="13">
        <v>1</v>
      </c>
      <c r="C70" s="13">
        <v>720</v>
      </c>
      <c r="D70" s="13">
        <v>0.0029</v>
      </c>
      <c r="E70" s="13">
        <v>720</v>
      </c>
      <c r="F70" s="13">
        <v>0.001</v>
      </c>
      <c r="G70" s="13">
        <v>720</v>
      </c>
      <c r="H70" s="13">
        <v>0</v>
      </c>
    </row>
    <row r="71" spans="1:8" ht="12.75">
      <c r="A71" s="13">
        <v>725</v>
      </c>
      <c r="B71" s="13">
        <v>1</v>
      </c>
      <c r="C71" s="13">
        <v>725</v>
      </c>
      <c r="D71" s="13">
        <v>0.002</v>
      </c>
      <c r="E71" s="13">
        <v>725</v>
      </c>
      <c r="F71" s="13">
        <v>0.0007</v>
      </c>
      <c r="G71" s="13">
        <v>725</v>
      </c>
      <c r="H71" s="13">
        <v>0</v>
      </c>
    </row>
    <row r="72" spans="1:8" ht="12.75">
      <c r="A72" s="13">
        <v>730</v>
      </c>
      <c r="B72" s="13">
        <v>1</v>
      </c>
      <c r="C72" s="13">
        <v>730</v>
      </c>
      <c r="D72" s="13">
        <v>0.0014</v>
      </c>
      <c r="E72" s="13">
        <v>730</v>
      </c>
      <c r="F72" s="13">
        <v>0.0005</v>
      </c>
      <c r="G72" s="13">
        <v>730</v>
      </c>
      <c r="H72" s="13">
        <v>0</v>
      </c>
    </row>
    <row r="73" spans="1:8" ht="12.75">
      <c r="A73" s="13">
        <v>735</v>
      </c>
      <c r="B73" s="13">
        <v>1</v>
      </c>
      <c r="C73" s="13">
        <v>735</v>
      </c>
      <c r="D73" s="13">
        <v>0.001</v>
      </c>
      <c r="E73" s="13">
        <v>735</v>
      </c>
      <c r="F73" s="13">
        <v>0.0004</v>
      </c>
      <c r="G73" s="13">
        <v>735</v>
      </c>
      <c r="H73" s="13">
        <v>0</v>
      </c>
    </row>
    <row r="74" spans="1:8" ht="12.75">
      <c r="A74" s="13">
        <v>740</v>
      </c>
      <c r="B74" s="13">
        <v>1</v>
      </c>
      <c r="C74" s="13">
        <v>740</v>
      </c>
      <c r="D74" s="13">
        <v>0.0007</v>
      </c>
      <c r="E74" s="13">
        <v>740</v>
      </c>
      <c r="F74" s="13">
        <v>0.0003</v>
      </c>
      <c r="G74" s="13">
        <v>740</v>
      </c>
      <c r="H74" s="13">
        <v>0</v>
      </c>
    </row>
    <row r="75" spans="1:8" ht="12.75">
      <c r="A75" s="13">
        <v>745</v>
      </c>
      <c r="B75" s="13">
        <v>1</v>
      </c>
      <c r="C75" s="13">
        <v>745</v>
      </c>
      <c r="D75" s="13">
        <v>0.0005</v>
      </c>
      <c r="E75" s="13">
        <v>745</v>
      </c>
      <c r="F75" s="13">
        <v>0.0002</v>
      </c>
      <c r="G75" s="13">
        <v>745</v>
      </c>
      <c r="H75" s="13">
        <v>0</v>
      </c>
    </row>
    <row r="76" spans="1:8" ht="12.75">
      <c r="A76" s="13">
        <v>750</v>
      </c>
      <c r="B76" s="13">
        <v>1</v>
      </c>
      <c r="C76" s="13">
        <v>750</v>
      </c>
      <c r="D76" s="13">
        <v>0.0003</v>
      </c>
      <c r="E76" s="13">
        <v>750</v>
      </c>
      <c r="F76" s="13">
        <v>0.0001</v>
      </c>
      <c r="G76" s="13">
        <v>750</v>
      </c>
      <c r="H76" s="13">
        <v>0</v>
      </c>
    </row>
    <row r="77" spans="1:8" ht="12.75">
      <c r="A77" s="13">
        <v>755</v>
      </c>
      <c r="B77" s="13">
        <v>1</v>
      </c>
      <c r="C77" s="13">
        <v>755</v>
      </c>
      <c r="D77" s="13">
        <v>0.0002</v>
      </c>
      <c r="E77" s="13">
        <v>755</v>
      </c>
      <c r="F77" s="13">
        <v>0.0001</v>
      </c>
      <c r="G77" s="13">
        <v>755</v>
      </c>
      <c r="H77" s="13">
        <v>0</v>
      </c>
    </row>
    <row r="78" spans="1:8" ht="12.75">
      <c r="A78" s="13">
        <v>760</v>
      </c>
      <c r="B78" s="13">
        <v>1</v>
      </c>
      <c r="C78" s="13">
        <v>760</v>
      </c>
      <c r="D78" s="13">
        <v>0.0002</v>
      </c>
      <c r="E78" s="13">
        <v>760</v>
      </c>
      <c r="F78" s="13">
        <v>0.0001</v>
      </c>
      <c r="G78" s="13">
        <v>760</v>
      </c>
      <c r="H78" s="13">
        <v>0</v>
      </c>
    </row>
    <row r="79" spans="1:8" ht="12.75">
      <c r="A79" s="13">
        <v>765</v>
      </c>
      <c r="B79" s="13">
        <v>1</v>
      </c>
      <c r="C79" s="13">
        <v>765</v>
      </c>
      <c r="D79" s="13">
        <v>0.0001</v>
      </c>
      <c r="E79" s="13">
        <v>765</v>
      </c>
      <c r="F79" s="13">
        <v>0</v>
      </c>
      <c r="G79" s="13">
        <v>765</v>
      </c>
      <c r="H79" s="13">
        <v>0</v>
      </c>
    </row>
    <row r="80" spans="1:8" ht="12.75">
      <c r="A80" s="13">
        <v>770</v>
      </c>
      <c r="B80" s="13">
        <v>1</v>
      </c>
      <c r="C80" s="13">
        <v>770</v>
      </c>
      <c r="D80" s="13">
        <v>0.0001</v>
      </c>
      <c r="E80" s="13">
        <v>770</v>
      </c>
      <c r="F80" s="13">
        <v>0</v>
      </c>
      <c r="G80" s="13">
        <v>770</v>
      </c>
      <c r="H80" s="13">
        <v>0</v>
      </c>
    </row>
    <row r="81" spans="1:8" ht="12.75">
      <c r="A81" s="13">
        <v>775</v>
      </c>
      <c r="B81" s="13">
        <v>1</v>
      </c>
      <c r="C81" s="13">
        <v>775</v>
      </c>
      <c r="D81" s="13">
        <v>0</v>
      </c>
      <c r="E81" s="13">
        <v>775</v>
      </c>
      <c r="F81" s="13">
        <v>0</v>
      </c>
      <c r="G81" s="13">
        <v>775</v>
      </c>
      <c r="H81" s="13">
        <v>0</v>
      </c>
    </row>
    <row r="82" spans="1:8" ht="12.75">
      <c r="A82" s="13">
        <v>780</v>
      </c>
      <c r="B82" s="13">
        <v>1</v>
      </c>
      <c r="C82" s="13">
        <v>780</v>
      </c>
      <c r="D82" s="13">
        <v>0</v>
      </c>
      <c r="E82" s="13">
        <v>780</v>
      </c>
      <c r="F82" s="13">
        <v>0</v>
      </c>
      <c r="G82" s="13">
        <v>780</v>
      </c>
      <c r="H82" s="13">
        <v>0</v>
      </c>
    </row>
    <row r="83" spans="1:8" ht="12.75">
      <c r="A83" s="13" t="s">
        <v>4</v>
      </c>
      <c r="C83" s="13" t="s">
        <v>4</v>
      </c>
      <c r="D83" s="13">
        <v>21.371299999999994</v>
      </c>
      <c r="E83" s="13" t="s">
        <v>4</v>
      </c>
      <c r="F83" s="13">
        <v>21.371399999999994</v>
      </c>
      <c r="G83" s="13" t="s">
        <v>4</v>
      </c>
      <c r="H83" s="13">
        <v>21.3715</v>
      </c>
    </row>
  </sheetData>
  <sheetProtection/>
  <printOptions/>
  <pageMargins left="0.81" right="0.75" top="0.64" bottom="1" header="0" footer="0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D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C2" sqref="C2:C82"/>
    </sheetView>
  </sheetViews>
  <sheetFormatPr defaultColWidth="11.421875" defaultRowHeight="12.75"/>
  <cols>
    <col min="1" max="1" width="12.7109375" style="1" customWidth="1"/>
    <col min="2" max="6" width="11.421875" style="1" customWidth="1"/>
  </cols>
  <sheetData>
    <row r="1" spans="1:5" ht="12.75">
      <c r="A1" s="10" t="s">
        <v>0</v>
      </c>
      <c r="B1" s="10" t="s">
        <v>26</v>
      </c>
      <c r="C1" s="10" t="s">
        <v>27</v>
      </c>
      <c r="D1" s="10" t="s">
        <v>28</v>
      </c>
      <c r="E1" s="10" t="s">
        <v>29</v>
      </c>
    </row>
    <row r="2" spans="1:5" ht="12.75">
      <c r="A2" s="1">
        <v>380</v>
      </c>
      <c r="B2" s="1">
        <v>50</v>
      </c>
      <c r="C2" s="1">
        <v>9.8</v>
      </c>
      <c r="D2" s="1">
        <v>22.4</v>
      </c>
      <c r="E2" s="1">
        <v>33</v>
      </c>
    </row>
    <row r="3" spans="1:5" ht="12.75">
      <c r="A3" s="1">
        <v>385</v>
      </c>
      <c r="B3" s="1">
        <v>52.3</v>
      </c>
      <c r="C3" s="1">
        <v>10.9</v>
      </c>
      <c r="D3" s="1">
        <v>26.85</v>
      </c>
      <c r="E3" s="1">
        <v>39.92</v>
      </c>
    </row>
    <row r="4" spans="1:5" ht="12.75">
      <c r="A4" s="1">
        <v>390</v>
      </c>
      <c r="B4" s="1">
        <v>54.6</v>
      </c>
      <c r="C4" s="1">
        <v>12.09</v>
      </c>
      <c r="D4" s="1">
        <v>31.3</v>
      </c>
      <c r="E4" s="1">
        <v>47.4</v>
      </c>
    </row>
    <row r="5" spans="1:5" ht="12.75">
      <c r="A5" s="1">
        <v>395</v>
      </c>
      <c r="B5" s="1">
        <v>68.7</v>
      </c>
      <c r="C5" s="1">
        <v>13.35</v>
      </c>
      <c r="D5" s="1">
        <v>36.18</v>
      </c>
      <c r="E5" s="1">
        <v>55.17</v>
      </c>
    </row>
    <row r="6" spans="1:5" ht="12.75">
      <c r="A6" s="1">
        <v>400</v>
      </c>
      <c r="B6" s="1">
        <v>82.8</v>
      </c>
      <c r="C6" s="1">
        <v>14.71</v>
      </c>
      <c r="D6" s="1">
        <v>41.3</v>
      </c>
      <c r="E6" s="1">
        <v>63.3</v>
      </c>
    </row>
    <row r="7" spans="1:5" ht="12.75">
      <c r="A7" s="1">
        <v>405</v>
      </c>
      <c r="B7" s="1">
        <v>87.1</v>
      </c>
      <c r="C7" s="1">
        <v>16.15</v>
      </c>
      <c r="D7" s="1">
        <v>46.62</v>
      </c>
      <c r="E7" s="1">
        <v>71.81</v>
      </c>
    </row>
    <row r="8" spans="1:5" ht="12.75">
      <c r="A8" s="1">
        <v>410</v>
      </c>
      <c r="B8" s="1">
        <v>91.5</v>
      </c>
      <c r="C8" s="1">
        <v>17.68</v>
      </c>
      <c r="D8" s="1">
        <v>52.1</v>
      </c>
      <c r="E8" s="1">
        <v>80.6</v>
      </c>
    </row>
    <row r="9" spans="1:5" ht="12.75">
      <c r="A9" s="1">
        <v>415</v>
      </c>
      <c r="B9" s="1">
        <v>92.5</v>
      </c>
      <c r="C9" s="1">
        <v>19.29</v>
      </c>
      <c r="D9" s="1">
        <v>57.7</v>
      </c>
      <c r="E9" s="1">
        <v>89.53</v>
      </c>
    </row>
    <row r="10" spans="1:5" ht="12.75">
      <c r="A10" s="1">
        <v>420</v>
      </c>
      <c r="B10" s="1">
        <v>93.4</v>
      </c>
      <c r="C10" s="1">
        <v>20.99</v>
      </c>
      <c r="D10" s="1">
        <v>63.2</v>
      </c>
      <c r="E10" s="1">
        <v>98.1</v>
      </c>
    </row>
    <row r="11" spans="1:5" ht="12.75">
      <c r="A11" s="1">
        <v>425</v>
      </c>
      <c r="B11" s="1">
        <v>90.1</v>
      </c>
      <c r="C11" s="1">
        <v>22.79</v>
      </c>
      <c r="D11" s="1">
        <v>68.37</v>
      </c>
      <c r="E11" s="1">
        <v>105.8</v>
      </c>
    </row>
    <row r="12" spans="1:5" ht="12.75">
      <c r="A12" s="1">
        <v>430</v>
      </c>
      <c r="B12" s="1">
        <v>86.7</v>
      </c>
      <c r="C12" s="1">
        <v>24.67</v>
      </c>
      <c r="D12" s="1">
        <v>73.1</v>
      </c>
      <c r="E12" s="1">
        <v>112.4</v>
      </c>
    </row>
    <row r="13" spans="1:5" ht="12.75">
      <c r="A13" s="1">
        <v>435</v>
      </c>
      <c r="B13" s="1">
        <v>95.8</v>
      </c>
      <c r="C13" s="1">
        <v>26.64</v>
      </c>
      <c r="D13" s="1">
        <v>77.31</v>
      </c>
      <c r="E13" s="1">
        <v>117.75</v>
      </c>
    </row>
    <row r="14" spans="1:5" ht="12.75">
      <c r="A14" s="1">
        <v>440</v>
      </c>
      <c r="B14" s="1">
        <v>104.9</v>
      </c>
      <c r="C14" s="1">
        <v>28.7</v>
      </c>
      <c r="D14" s="1">
        <v>80.8</v>
      </c>
      <c r="E14" s="1">
        <v>121.5</v>
      </c>
    </row>
    <row r="15" spans="1:5" ht="12.75">
      <c r="A15" s="1">
        <v>445</v>
      </c>
      <c r="B15" s="1">
        <v>110.9</v>
      </c>
      <c r="C15" s="1">
        <v>30.85</v>
      </c>
      <c r="D15" s="1">
        <v>83.44</v>
      </c>
      <c r="E15" s="1">
        <v>123.45</v>
      </c>
    </row>
    <row r="16" spans="1:5" ht="12.75">
      <c r="A16" s="1">
        <v>450</v>
      </c>
      <c r="B16" s="1">
        <v>117</v>
      </c>
      <c r="C16" s="1">
        <v>33.09</v>
      </c>
      <c r="D16" s="1">
        <v>85.4</v>
      </c>
      <c r="E16" s="1">
        <v>124</v>
      </c>
    </row>
    <row r="17" spans="1:5" ht="12.75">
      <c r="A17" s="1">
        <v>455</v>
      </c>
      <c r="B17" s="1">
        <v>117.4</v>
      </c>
      <c r="C17" s="1">
        <v>35.41</v>
      </c>
      <c r="D17" s="1">
        <v>86.88</v>
      </c>
      <c r="E17" s="1">
        <v>123.6</v>
      </c>
    </row>
    <row r="18" spans="1:5" ht="12.75">
      <c r="A18" s="1">
        <v>460</v>
      </c>
      <c r="B18" s="1">
        <v>117.8</v>
      </c>
      <c r="C18" s="1">
        <v>37.81</v>
      </c>
      <c r="D18" s="1">
        <v>88.3</v>
      </c>
      <c r="E18" s="1">
        <v>123.1</v>
      </c>
    </row>
    <row r="19" spans="1:5" ht="12.75">
      <c r="A19" s="1">
        <v>465</v>
      </c>
      <c r="B19" s="1">
        <v>116.3</v>
      </c>
      <c r="C19" s="1">
        <v>40.3</v>
      </c>
      <c r="D19" s="1">
        <v>90.08</v>
      </c>
      <c r="E19" s="1">
        <v>123.3</v>
      </c>
    </row>
    <row r="20" spans="1:5" ht="12.75">
      <c r="A20" s="1">
        <v>470</v>
      </c>
      <c r="B20" s="1">
        <v>114.9</v>
      </c>
      <c r="C20" s="1">
        <v>42.87</v>
      </c>
      <c r="D20" s="1">
        <v>92</v>
      </c>
      <c r="E20" s="1">
        <v>123.8</v>
      </c>
    </row>
    <row r="21" spans="1:5" ht="12.75">
      <c r="A21" s="1">
        <v>475</v>
      </c>
      <c r="B21" s="1">
        <v>115.4</v>
      </c>
      <c r="C21" s="1">
        <v>45.52</v>
      </c>
      <c r="D21" s="1">
        <v>93.75</v>
      </c>
      <c r="E21" s="1">
        <v>124.09</v>
      </c>
    </row>
    <row r="22" spans="1:5" ht="12.75">
      <c r="A22" s="1">
        <v>480</v>
      </c>
      <c r="B22" s="1">
        <v>115.9</v>
      </c>
      <c r="C22" s="1">
        <v>48.24</v>
      </c>
      <c r="D22" s="1">
        <v>95.2</v>
      </c>
      <c r="E22" s="1">
        <v>123.9</v>
      </c>
    </row>
    <row r="23" spans="1:5" ht="12.75">
      <c r="A23" s="1">
        <v>485</v>
      </c>
      <c r="B23" s="1">
        <v>112.4</v>
      </c>
      <c r="C23" s="1">
        <v>51.04</v>
      </c>
      <c r="D23" s="1">
        <v>96.23</v>
      </c>
      <c r="E23" s="1">
        <v>122.92</v>
      </c>
    </row>
    <row r="24" spans="1:5" ht="12.75">
      <c r="A24" s="1">
        <v>490</v>
      </c>
      <c r="B24" s="1">
        <v>108.8</v>
      </c>
      <c r="C24" s="1">
        <v>53.91</v>
      </c>
      <c r="D24" s="1">
        <v>96.5</v>
      </c>
      <c r="E24" s="1">
        <v>120.7</v>
      </c>
    </row>
    <row r="25" spans="1:5" ht="12.75">
      <c r="A25" s="1">
        <v>495</v>
      </c>
      <c r="B25" s="1">
        <v>109.1</v>
      </c>
      <c r="C25" s="1">
        <v>56.85</v>
      </c>
      <c r="D25" s="1">
        <v>95.71</v>
      </c>
      <c r="E25" s="1">
        <v>116.9</v>
      </c>
    </row>
    <row r="26" spans="1:5" ht="12.75">
      <c r="A26" s="1">
        <v>500</v>
      </c>
      <c r="B26" s="1">
        <v>109.4</v>
      </c>
      <c r="C26" s="1">
        <v>59.86</v>
      </c>
      <c r="D26" s="1">
        <v>94.2</v>
      </c>
      <c r="E26" s="1">
        <v>112.1</v>
      </c>
    </row>
    <row r="27" spans="1:5" ht="12.75">
      <c r="A27" s="1">
        <v>505</v>
      </c>
      <c r="B27" s="1">
        <v>108.6</v>
      </c>
      <c r="C27" s="1">
        <v>62.93</v>
      </c>
      <c r="D27" s="1">
        <v>92.37</v>
      </c>
      <c r="E27" s="1">
        <v>106.98</v>
      </c>
    </row>
    <row r="28" spans="1:5" ht="12.75">
      <c r="A28" s="1">
        <v>510</v>
      </c>
      <c r="B28" s="1">
        <v>107.8</v>
      </c>
      <c r="C28" s="1">
        <v>66.06</v>
      </c>
      <c r="D28" s="1">
        <v>90.7</v>
      </c>
      <c r="E28" s="1">
        <v>102.3</v>
      </c>
    </row>
    <row r="29" spans="1:5" ht="12.75">
      <c r="A29" s="1">
        <v>515</v>
      </c>
      <c r="B29" s="1">
        <v>106.3</v>
      </c>
      <c r="C29" s="1">
        <v>69.25</v>
      </c>
      <c r="D29" s="1">
        <v>89.65</v>
      </c>
      <c r="E29" s="1">
        <v>98.81</v>
      </c>
    </row>
    <row r="30" spans="1:5" ht="12.75">
      <c r="A30" s="1">
        <v>520</v>
      </c>
      <c r="B30" s="1">
        <v>104.8</v>
      </c>
      <c r="C30" s="1">
        <v>72.5</v>
      </c>
      <c r="D30" s="1">
        <v>89.5</v>
      </c>
      <c r="E30" s="1">
        <v>96.9</v>
      </c>
    </row>
    <row r="31" spans="1:5" ht="12.75">
      <c r="A31" s="1">
        <v>525</v>
      </c>
      <c r="B31" s="1">
        <v>106.2</v>
      </c>
      <c r="C31" s="1">
        <v>75.79</v>
      </c>
      <c r="D31" s="1">
        <v>90.43</v>
      </c>
      <c r="E31" s="1">
        <v>96.78</v>
      </c>
    </row>
    <row r="32" spans="1:5" ht="12.75">
      <c r="A32" s="1">
        <v>530</v>
      </c>
      <c r="B32" s="1">
        <v>107.7</v>
      </c>
      <c r="C32" s="1">
        <v>79.13</v>
      </c>
      <c r="D32" s="1">
        <v>92.2</v>
      </c>
      <c r="E32" s="1">
        <v>98</v>
      </c>
    </row>
    <row r="33" spans="1:5" ht="12.75">
      <c r="A33" s="1">
        <v>535</v>
      </c>
      <c r="B33" s="1">
        <v>106</v>
      </c>
      <c r="C33" s="1">
        <v>82.52</v>
      </c>
      <c r="D33" s="1">
        <v>94.46</v>
      </c>
      <c r="E33" s="1">
        <v>99.94</v>
      </c>
    </row>
    <row r="34" spans="1:5" ht="12.75">
      <c r="A34" s="1">
        <v>540</v>
      </c>
      <c r="B34" s="1">
        <v>104.4</v>
      </c>
      <c r="C34" s="1">
        <v>85.95</v>
      </c>
      <c r="D34" s="1">
        <v>96.9</v>
      </c>
      <c r="E34" s="1">
        <v>102.1</v>
      </c>
    </row>
    <row r="35" spans="1:5" ht="12.75">
      <c r="A35" s="1">
        <v>545</v>
      </c>
      <c r="B35" s="1">
        <v>104.2</v>
      </c>
      <c r="C35" s="1">
        <v>89.41</v>
      </c>
      <c r="D35" s="1">
        <v>99.16</v>
      </c>
      <c r="E35" s="1">
        <v>103.95</v>
      </c>
    </row>
    <row r="36" spans="1:5" ht="12.75">
      <c r="A36" s="1">
        <v>550</v>
      </c>
      <c r="B36" s="1">
        <v>104</v>
      </c>
      <c r="C36" s="1">
        <v>92.91</v>
      </c>
      <c r="D36" s="1">
        <v>101</v>
      </c>
      <c r="E36" s="1">
        <v>105.2</v>
      </c>
    </row>
    <row r="37" spans="1:5" ht="12.75">
      <c r="A37" s="1">
        <v>555</v>
      </c>
      <c r="B37" s="1">
        <v>102</v>
      </c>
      <c r="C37" s="1">
        <v>96.44</v>
      </c>
      <c r="D37" s="1">
        <v>102.2</v>
      </c>
      <c r="E37" s="1">
        <v>105.67</v>
      </c>
    </row>
    <row r="38" spans="1:5" ht="12.75">
      <c r="A38" s="1">
        <v>560</v>
      </c>
      <c r="B38" s="1">
        <v>100</v>
      </c>
      <c r="C38" s="1">
        <v>100</v>
      </c>
      <c r="D38" s="1">
        <v>102.8</v>
      </c>
      <c r="E38" s="1">
        <v>105.3</v>
      </c>
    </row>
    <row r="39" spans="1:5" ht="12.75">
      <c r="A39" s="1">
        <v>565</v>
      </c>
      <c r="B39" s="1">
        <v>98.2</v>
      </c>
      <c r="C39" s="1">
        <v>103.58</v>
      </c>
      <c r="D39" s="1">
        <v>102.92</v>
      </c>
      <c r="E39" s="1">
        <v>104.11</v>
      </c>
    </row>
    <row r="40" spans="1:5" ht="12.75">
      <c r="A40" s="1">
        <v>570</v>
      </c>
      <c r="B40" s="1">
        <v>96.3</v>
      </c>
      <c r="C40" s="1">
        <v>107.18</v>
      </c>
      <c r="D40" s="1">
        <v>102.6</v>
      </c>
      <c r="E40" s="1">
        <v>102.3</v>
      </c>
    </row>
    <row r="41" spans="1:5" ht="12.75">
      <c r="A41" s="1">
        <v>575</v>
      </c>
      <c r="B41" s="1">
        <v>96.1</v>
      </c>
      <c r="C41" s="1">
        <v>110.8</v>
      </c>
      <c r="D41" s="1">
        <v>101.9</v>
      </c>
      <c r="E41" s="1">
        <v>100.15</v>
      </c>
    </row>
    <row r="42" spans="1:5" ht="12.75">
      <c r="A42" s="1">
        <v>580</v>
      </c>
      <c r="B42" s="1">
        <v>95.8</v>
      </c>
      <c r="C42" s="1">
        <v>114.44</v>
      </c>
      <c r="D42" s="1">
        <v>101</v>
      </c>
      <c r="E42" s="1">
        <v>97.8</v>
      </c>
    </row>
    <row r="43" spans="1:5" ht="12.75">
      <c r="A43" s="1">
        <v>585</v>
      </c>
      <c r="B43" s="1">
        <v>92.2</v>
      </c>
      <c r="C43" s="1">
        <v>118.08</v>
      </c>
      <c r="D43" s="1">
        <v>100.07</v>
      </c>
      <c r="E43" s="1">
        <v>95.43</v>
      </c>
    </row>
    <row r="44" spans="1:5" ht="12.75">
      <c r="A44" s="1">
        <v>590</v>
      </c>
      <c r="B44" s="1">
        <v>88.7</v>
      </c>
      <c r="C44" s="1">
        <v>121.73</v>
      </c>
      <c r="D44" s="1">
        <v>99.2</v>
      </c>
      <c r="E44" s="1">
        <v>93.2</v>
      </c>
    </row>
    <row r="45" spans="1:5" ht="12.75">
      <c r="A45" s="1">
        <v>595</v>
      </c>
      <c r="B45" s="1">
        <v>89.3</v>
      </c>
      <c r="C45" s="1">
        <v>125.39</v>
      </c>
      <c r="D45" s="1">
        <v>98.44</v>
      </c>
      <c r="E45" s="1">
        <v>91.22</v>
      </c>
    </row>
    <row r="46" spans="1:5" ht="12.75">
      <c r="A46" s="1">
        <v>600</v>
      </c>
      <c r="B46" s="1">
        <v>90</v>
      </c>
      <c r="C46" s="1">
        <v>129.04</v>
      </c>
      <c r="D46" s="1">
        <v>98</v>
      </c>
      <c r="E46" s="1">
        <v>89.7</v>
      </c>
    </row>
    <row r="47" spans="1:5" ht="12.75">
      <c r="A47" s="1">
        <v>605</v>
      </c>
      <c r="B47" s="1">
        <v>89.8</v>
      </c>
      <c r="C47" s="1">
        <v>132.7</v>
      </c>
      <c r="D47" s="1">
        <v>98.08</v>
      </c>
      <c r="E47" s="1">
        <v>88.83</v>
      </c>
    </row>
    <row r="48" spans="1:5" ht="12.75">
      <c r="A48" s="1">
        <v>610</v>
      </c>
      <c r="B48" s="1">
        <v>89.6</v>
      </c>
      <c r="C48" s="1">
        <v>136.35</v>
      </c>
      <c r="D48" s="1">
        <v>98.5</v>
      </c>
      <c r="E48" s="1">
        <v>88.4</v>
      </c>
    </row>
    <row r="49" spans="1:5" ht="12.75">
      <c r="A49" s="1">
        <v>615</v>
      </c>
      <c r="B49" s="1">
        <v>88.6</v>
      </c>
      <c r="C49" s="1">
        <v>139.99</v>
      </c>
      <c r="D49" s="1">
        <v>99.06</v>
      </c>
      <c r="E49" s="1">
        <v>88.19</v>
      </c>
    </row>
    <row r="50" spans="1:5" ht="12.75">
      <c r="A50" s="1">
        <v>620</v>
      </c>
      <c r="B50" s="1">
        <v>87.7</v>
      </c>
      <c r="C50" s="1">
        <v>143.62</v>
      </c>
      <c r="D50" s="1">
        <v>99.7</v>
      </c>
      <c r="E50" s="1">
        <v>88.1</v>
      </c>
    </row>
    <row r="51" spans="1:5" ht="12.75">
      <c r="A51" s="1">
        <v>625</v>
      </c>
      <c r="B51" s="1">
        <v>85.5</v>
      </c>
      <c r="C51" s="1">
        <v>147.24</v>
      </c>
      <c r="D51" s="1">
        <v>100.36</v>
      </c>
      <c r="E51" s="1">
        <v>88.06</v>
      </c>
    </row>
    <row r="52" spans="1:5" ht="12.75">
      <c r="A52" s="1">
        <v>630</v>
      </c>
      <c r="B52" s="1">
        <v>83.3</v>
      </c>
      <c r="C52" s="1">
        <v>150.84</v>
      </c>
      <c r="D52" s="1">
        <v>101</v>
      </c>
      <c r="E52" s="1">
        <v>88</v>
      </c>
    </row>
    <row r="53" spans="1:5" ht="12.75">
      <c r="A53" s="1">
        <v>635</v>
      </c>
      <c r="B53" s="1">
        <v>83.5</v>
      </c>
      <c r="C53" s="1">
        <v>154.42</v>
      </c>
      <c r="D53" s="1">
        <v>101.56</v>
      </c>
      <c r="E53" s="1">
        <v>87.86</v>
      </c>
    </row>
    <row r="54" spans="1:5" ht="12.75">
      <c r="A54" s="1">
        <v>640</v>
      </c>
      <c r="B54" s="1">
        <v>83.7</v>
      </c>
      <c r="C54" s="1">
        <v>157.98</v>
      </c>
      <c r="D54" s="1">
        <v>102.2</v>
      </c>
      <c r="E54" s="1">
        <v>87.8</v>
      </c>
    </row>
    <row r="55" spans="1:5" ht="12.75">
      <c r="A55" s="1">
        <v>645</v>
      </c>
      <c r="B55" s="1">
        <v>81.9</v>
      </c>
      <c r="C55" s="1">
        <v>161.52</v>
      </c>
      <c r="D55" s="1">
        <v>103.05</v>
      </c>
      <c r="E55" s="1">
        <v>87.99</v>
      </c>
    </row>
    <row r="56" spans="1:5" ht="12.75">
      <c r="A56" s="1">
        <v>650</v>
      </c>
      <c r="B56" s="1">
        <v>80</v>
      </c>
      <c r="C56" s="1">
        <v>165.03</v>
      </c>
      <c r="D56" s="1">
        <v>103.9</v>
      </c>
      <c r="E56" s="1">
        <v>88.2</v>
      </c>
    </row>
    <row r="57" spans="1:5" ht="12.75">
      <c r="A57" s="1">
        <v>655</v>
      </c>
      <c r="B57" s="1">
        <v>80.1</v>
      </c>
      <c r="C57" s="1">
        <v>168.51</v>
      </c>
      <c r="D57" s="1">
        <v>104.59</v>
      </c>
      <c r="E57" s="1">
        <v>88.2</v>
      </c>
    </row>
    <row r="58" spans="1:5" ht="12.75">
      <c r="A58" s="1">
        <v>660</v>
      </c>
      <c r="B58" s="1">
        <v>80.2</v>
      </c>
      <c r="C58" s="1">
        <v>171.96</v>
      </c>
      <c r="D58" s="1">
        <v>105</v>
      </c>
      <c r="E58" s="1">
        <v>87.9</v>
      </c>
    </row>
    <row r="59" spans="1:5" ht="12.75">
      <c r="A59" s="1">
        <v>665</v>
      </c>
      <c r="B59" s="1">
        <v>81.2</v>
      </c>
      <c r="C59" s="1">
        <v>175.38</v>
      </c>
      <c r="D59" s="1">
        <v>105.08</v>
      </c>
      <c r="E59" s="1">
        <v>87.22</v>
      </c>
    </row>
    <row r="60" spans="1:5" ht="12.75">
      <c r="A60" s="1">
        <v>670</v>
      </c>
      <c r="B60" s="1">
        <v>82.3</v>
      </c>
      <c r="C60" s="1">
        <v>178.77</v>
      </c>
      <c r="D60" s="1">
        <v>104.9</v>
      </c>
      <c r="E60" s="1">
        <v>86.3</v>
      </c>
    </row>
    <row r="61" spans="1:5" ht="12.75">
      <c r="A61" s="1">
        <v>675</v>
      </c>
      <c r="B61" s="1">
        <v>80.3</v>
      </c>
      <c r="C61" s="1">
        <v>182.12</v>
      </c>
      <c r="D61" s="1">
        <v>104.55</v>
      </c>
      <c r="E61" s="1">
        <v>85.3</v>
      </c>
    </row>
    <row r="62" spans="1:5" ht="12.75">
      <c r="A62" s="1">
        <v>680</v>
      </c>
      <c r="B62" s="1">
        <v>78.3</v>
      </c>
      <c r="C62" s="1">
        <v>185.43</v>
      </c>
      <c r="D62" s="1">
        <v>103.9</v>
      </c>
      <c r="E62" s="1">
        <v>84</v>
      </c>
    </row>
    <row r="63" spans="1:5" ht="12.75">
      <c r="A63" s="1">
        <v>685</v>
      </c>
      <c r="B63" s="1">
        <v>74</v>
      </c>
      <c r="C63" s="1">
        <v>188.7</v>
      </c>
      <c r="D63" s="1">
        <v>102.84</v>
      </c>
      <c r="E63" s="1">
        <v>82.21</v>
      </c>
    </row>
    <row r="64" spans="1:5" ht="12.75">
      <c r="A64" s="1">
        <v>690</v>
      </c>
      <c r="B64" s="1">
        <v>69.7</v>
      </c>
      <c r="C64" s="1">
        <v>191.93</v>
      </c>
      <c r="D64" s="1">
        <v>101.6</v>
      </c>
      <c r="E64" s="1">
        <v>80.2</v>
      </c>
    </row>
    <row r="65" spans="1:5" ht="12.75">
      <c r="A65" s="1">
        <v>695</v>
      </c>
      <c r="B65" s="1">
        <v>70.7</v>
      </c>
      <c r="C65" s="1">
        <v>195.12</v>
      </c>
      <c r="D65" s="1">
        <v>100.38</v>
      </c>
      <c r="E65" s="1">
        <v>78.24</v>
      </c>
    </row>
    <row r="66" spans="1:5" ht="12.75">
      <c r="A66" s="1">
        <v>700</v>
      </c>
      <c r="B66" s="1">
        <v>71.6</v>
      </c>
      <c r="C66" s="1">
        <v>198.26</v>
      </c>
      <c r="D66" s="1">
        <v>99.1</v>
      </c>
      <c r="E66" s="1">
        <v>76.3</v>
      </c>
    </row>
    <row r="67" spans="1:5" ht="12.75">
      <c r="A67" s="1">
        <v>705</v>
      </c>
      <c r="B67" s="1">
        <v>73</v>
      </c>
      <c r="C67" s="1">
        <v>201.36</v>
      </c>
      <c r="D67" s="1">
        <v>97.7</v>
      </c>
      <c r="E67" s="1">
        <v>74.36</v>
      </c>
    </row>
    <row r="68" spans="1:5" ht="12.75">
      <c r="A68" s="1">
        <v>710</v>
      </c>
      <c r="B68" s="1">
        <v>74.3</v>
      </c>
      <c r="C68" s="1">
        <v>204.41</v>
      </c>
      <c r="D68" s="1">
        <v>96.2</v>
      </c>
      <c r="E68" s="1">
        <v>72.4</v>
      </c>
    </row>
    <row r="69" spans="1:5" ht="12.75">
      <c r="A69" s="1">
        <v>715</v>
      </c>
      <c r="B69" s="1">
        <v>68</v>
      </c>
      <c r="C69" s="1">
        <v>207.41</v>
      </c>
      <c r="D69" s="1">
        <v>94.6</v>
      </c>
      <c r="E69" s="1">
        <v>70.4</v>
      </c>
    </row>
    <row r="70" spans="1:5" ht="12.75">
      <c r="A70" s="1">
        <v>720</v>
      </c>
      <c r="B70" s="1">
        <v>61.6</v>
      </c>
      <c r="C70" s="1">
        <v>210.36</v>
      </c>
      <c r="D70" s="1">
        <v>92.9</v>
      </c>
      <c r="E70" s="1">
        <v>68.3</v>
      </c>
    </row>
    <row r="71" spans="1:5" ht="12.75">
      <c r="A71" s="1">
        <v>725</v>
      </c>
      <c r="B71" s="1">
        <v>65.7</v>
      </c>
      <c r="C71" s="1">
        <v>213.27</v>
      </c>
      <c r="D71" s="1">
        <v>91.1</v>
      </c>
      <c r="E71" s="1">
        <v>66.3</v>
      </c>
    </row>
    <row r="72" spans="1:5" ht="12.75">
      <c r="A72" s="1">
        <v>730</v>
      </c>
      <c r="B72" s="1">
        <v>69.9</v>
      </c>
      <c r="C72" s="1">
        <v>216.12</v>
      </c>
      <c r="D72" s="1">
        <v>89.4</v>
      </c>
      <c r="E72" s="1">
        <v>64.4</v>
      </c>
    </row>
    <row r="73" spans="1:5" ht="12.75">
      <c r="A73" s="1">
        <v>735</v>
      </c>
      <c r="B73" s="1">
        <v>72.5</v>
      </c>
      <c r="C73" s="1">
        <v>218.92</v>
      </c>
      <c r="D73" s="1">
        <v>88</v>
      </c>
      <c r="E73" s="1">
        <v>62.8</v>
      </c>
    </row>
    <row r="74" spans="1:5" ht="12.75">
      <c r="A74" s="1">
        <v>740</v>
      </c>
      <c r="B74" s="1">
        <v>75.1</v>
      </c>
      <c r="C74" s="1">
        <v>221.67</v>
      </c>
      <c r="D74" s="1">
        <v>86.9</v>
      </c>
      <c r="E74" s="1">
        <v>61.5</v>
      </c>
    </row>
    <row r="75" spans="1:5" ht="12.75">
      <c r="A75" s="1">
        <v>745</v>
      </c>
      <c r="B75" s="1">
        <v>69.3</v>
      </c>
      <c r="C75" s="1">
        <v>224.36</v>
      </c>
      <c r="D75" s="1">
        <v>85.9</v>
      </c>
      <c r="E75" s="1">
        <v>60.2</v>
      </c>
    </row>
    <row r="76" spans="1:5" ht="12.75">
      <c r="A76" s="1">
        <v>750</v>
      </c>
      <c r="B76" s="1">
        <v>63.6</v>
      </c>
      <c r="C76" s="1">
        <v>227</v>
      </c>
      <c r="D76" s="1">
        <v>85.2</v>
      </c>
      <c r="E76" s="1">
        <v>59.2</v>
      </c>
    </row>
    <row r="77" spans="1:5" ht="12.75">
      <c r="A77" s="1">
        <v>755</v>
      </c>
      <c r="B77" s="1">
        <v>55</v>
      </c>
      <c r="C77" s="1">
        <v>229.59</v>
      </c>
      <c r="D77" s="1">
        <v>84.8</v>
      </c>
      <c r="E77" s="1">
        <v>58.5</v>
      </c>
    </row>
    <row r="78" spans="1:5" ht="12.75">
      <c r="A78" s="1">
        <v>760</v>
      </c>
      <c r="B78" s="1">
        <v>46.4</v>
      </c>
      <c r="C78" s="1">
        <v>232.12</v>
      </c>
      <c r="D78" s="1">
        <v>84.7</v>
      </c>
      <c r="E78" s="1">
        <v>58.1</v>
      </c>
    </row>
    <row r="79" spans="1:5" ht="12.75">
      <c r="A79" s="1">
        <v>765</v>
      </c>
      <c r="B79" s="1">
        <v>56.6</v>
      </c>
      <c r="C79" s="1">
        <v>234.59</v>
      </c>
      <c r="D79" s="1">
        <v>84.9</v>
      </c>
      <c r="E79" s="1">
        <v>58</v>
      </c>
    </row>
    <row r="80" spans="1:5" ht="12.75">
      <c r="A80" s="1">
        <v>770</v>
      </c>
      <c r="B80" s="1">
        <v>66.8</v>
      </c>
      <c r="C80" s="1">
        <v>237.01</v>
      </c>
      <c r="D80" s="1">
        <v>85.4</v>
      </c>
      <c r="E80" s="1">
        <v>58.2</v>
      </c>
    </row>
    <row r="81" spans="1:3" ht="12.75">
      <c r="A81" s="1">
        <v>775</v>
      </c>
      <c r="B81" s="1">
        <v>65.1</v>
      </c>
      <c r="C81" s="1">
        <v>239.37</v>
      </c>
    </row>
    <row r="82" spans="1:3" ht="12.75">
      <c r="A82" s="1">
        <v>780</v>
      </c>
      <c r="B82" s="1">
        <v>63.4</v>
      </c>
      <c r="C82" s="1">
        <v>241.68</v>
      </c>
    </row>
    <row r="83" ht="12.75">
      <c r="A83" s="2"/>
    </row>
    <row r="93" ht="12.75">
      <c r="A93" s="30"/>
    </row>
  </sheetData>
  <sheetProtection/>
  <printOptions/>
  <pageMargins left="0.75" right="0.75" top="1" bottom="1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5:E106"/>
  <sheetViews>
    <sheetView zoomScalePageLayoutView="0" workbookViewId="0" topLeftCell="A1">
      <selection activeCell="B26" sqref="B26:B106"/>
    </sheetView>
  </sheetViews>
  <sheetFormatPr defaultColWidth="11.421875" defaultRowHeight="12.75"/>
  <sheetData>
    <row r="25" spans="1:5" s="39" customFormat="1" ht="9.75" customHeight="1">
      <c r="A25" s="38" t="s">
        <v>0</v>
      </c>
      <c r="B25" s="38" t="s">
        <v>26</v>
      </c>
      <c r="C25" s="38" t="s">
        <v>27</v>
      </c>
      <c r="D25" s="38" t="s">
        <v>28</v>
      </c>
      <c r="E25" s="38" t="s">
        <v>29</v>
      </c>
    </row>
    <row r="26" spans="1:5" s="36" customFormat="1" ht="6" customHeight="1">
      <c r="A26" s="37">
        <v>380</v>
      </c>
      <c r="B26" s="37">
        <v>50</v>
      </c>
      <c r="C26" s="37">
        <v>9.8</v>
      </c>
      <c r="D26" s="37">
        <v>22.4</v>
      </c>
      <c r="E26" s="37">
        <v>33</v>
      </c>
    </row>
    <row r="27" spans="1:5" s="36" customFormat="1" ht="6" customHeight="1">
      <c r="A27" s="37">
        <v>385</v>
      </c>
      <c r="B27" s="37">
        <v>52.3</v>
      </c>
      <c r="C27" s="37">
        <v>10.9</v>
      </c>
      <c r="D27" s="37">
        <v>26.85</v>
      </c>
      <c r="E27" s="37">
        <v>39.92</v>
      </c>
    </row>
    <row r="28" spans="1:5" s="36" customFormat="1" ht="6" customHeight="1">
      <c r="A28" s="37">
        <v>390</v>
      </c>
      <c r="B28" s="37">
        <v>54.6</v>
      </c>
      <c r="C28" s="37">
        <v>12.09</v>
      </c>
      <c r="D28" s="37">
        <v>31.3</v>
      </c>
      <c r="E28" s="37">
        <v>47.4</v>
      </c>
    </row>
    <row r="29" spans="1:5" s="36" customFormat="1" ht="6" customHeight="1">
      <c r="A29" s="37">
        <v>395</v>
      </c>
      <c r="B29" s="37">
        <v>68.7</v>
      </c>
      <c r="C29" s="37">
        <v>13.35</v>
      </c>
      <c r="D29" s="37">
        <v>36.18</v>
      </c>
      <c r="E29" s="37">
        <v>55.17</v>
      </c>
    </row>
    <row r="30" spans="1:5" s="36" customFormat="1" ht="6" customHeight="1">
      <c r="A30" s="37">
        <v>400</v>
      </c>
      <c r="B30" s="37">
        <v>82.8</v>
      </c>
      <c r="C30" s="37">
        <v>14.71</v>
      </c>
      <c r="D30" s="37">
        <v>41.3</v>
      </c>
      <c r="E30" s="37">
        <v>63.3</v>
      </c>
    </row>
    <row r="31" spans="1:5" s="36" customFormat="1" ht="6" customHeight="1">
      <c r="A31" s="37">
        <v>405</v>
      </c>
      <c r="B31" s="37">
        <v>87.1</v>
      </c>
      <c r="C31" s="37">
        <v>16.15</v>
      </c>
      <c r="D31" s="37">
        <v>46.62</v>
      </c>
      <c r="E31" s="37">
        <v>71.81</v>
      </c>
    </row>
    <row r="32" spans="1:5" s="36" customFormat="1" ht="6" customHeight="1">
      <c r="A32" s="37">
        <v>410</v>
      </c>
      <c r="B32" s="37">
        <v>91.5</v>
      </c>
      <c r="C32" s="37">
        <v>17.68</v>
      </c>
      <c r="D32" s="37">
        <v>52.1</v>
      </c>
      <c r="E32" s="37">
        <v>80.6</v>
      </c>
    </row>
    <row r="33" spans="1:5" s="36" customFormat="1" ht="6" customHeight="1">
      <c r="A33" s="37">
        <v>415</v>
      </c>
      <c r="B33" s="37">
        <v>92.5</v>
      </c>
      <c r="C33" s="37">
        <v>19.29</v>
      </c>
      <c r="D33" s="37">
        <v>57.7</v>
      </c>
      <c r="E33" s="37">
        <v>89.53</v>
      </c>
    </row>
    <row r="34" spans="1:5" s="36" customFormat="1" ht="6" customHeight="1">
      <c r="A34" s="37">
        <v>420</v>
      </c>
      <c r="B34" s="37">
        <v>93.4</v>
      </c>
      <c r="C34" s="37">
        <v>20.99</v>
      </c>
      <c r="D34" s="37">
        <v>63.2</v>
      </c>
      <c r="E34" s="37">
        <v>98.1</v>
      </c>
    </row>
    <row r="35" spans="1:5" s="36" customFormat="1" ht="6" customHeight="1">
      <c r="A35" s="37">
        <v>425</v>
      </c>
      <c r="B35" s="37">
        <v>90.1</v>
      </c>
      <c r="C35" s="37">
        <v>22.79</v>
      </c>
      <c r="D35" s="37">
        <v>68.37</v>
      </c>
      <c r="E35" s="37">
        <v>105.8</v>
      </c>
    </row>
    <row r="36" spans="1:5" s="36" customFormat="1" ht="6" customHeight="1">
      <c r="A36" s="37">
        <v>430</v>
      </c>
      <c r="B36" s="37">
        <v>86.7</v>
      </c>
      <c r="C36" s="37">
        <v>24.67</v>
      </c>
      <c r="D36" s="37">
        <v>73.1</v>
      </c>
      <c r="E36" s="37">
        <v>112.4</v>
      </c>
    </row>
    <row r="37" spans="1:5" s="36" customFormat="1" ht="6" customHeight="1">
      <c r="A37" s="37">
        <v>435</v>
      </c>
      <c r="B37" s="37">
        <v>95.8</v>
      </c>
      <c r="C37" s="37">
        <v>26.64</v>
      </c>
      <c r="D37" s="37">
        <v>77.31</v>
      </c>
      <c r="E37" s="37">
        <v>117.75</v>
      </c>
    </row>
    <row r="38" spans="1:5" s="36" customFormat="1" ht="6" customHeight="1">
      <c r="A38" s="37">
        <v>440</v>
      </c>
      <c r="B38" s="37">
        <v>104.9</v>
      </c>
      <c r="C38" s="37">
        <v>28.7</v>
      </c>
      <c r="D38" s="37">
        <v>80.8</v>
      </c>
      <c r="E38" s="37">
        <v>121.5</v>
      </c>
    </row>
    <row r="39" spans="1:5" s="36" customFormat="1" ht="6" customHeight="1">
      <c r="A39" s="37">
        <v>445</v>
      </c>
      <c r="B39" s="37">
        <v>110.9</v>
      </c>
      <c r="C39" s="37">
        <v>30.85</v>
      </c>
      <c r="D39" s="37">
        <v>83.44</v>
      </c>
      <c r="E39" s="37">
        <v>123.45</v>
      </c>
    </row>
    <row r="40" spans="1:5" s="36" customFormat="1" ht="6" customHeight="1">
      <c r="A40" s="37">
        <v>450</v>
      </c>
      <c r="B40" s="37">
        <v>117</v>
      </c>
      <c r="C40" s="37">
        <v>33.09</v>
      </c>
      <c r="D40" s="37">
        <v>85.4</v>
      </c>
      <c r="E40" s="37">
        <v>124</v>
      </c>
    </row>
    <row r="41" spans="1:5" s="36" customFormat="1" ht="6" customHeight="1">
      <c r="A41" s="37">
        <v>455</v>
      </c>
      <c r="B41" s="37">
        <v>117.4</v>
      </c>
      <c r="C41" s="37">
        <v>35.41</v>
      </c>
      <c r="D41" s="37">
        <v>86.88</v>
      </c>
      <c r="E41" s="37">
        <v>123.6</v>
      </c>
    </row>
    <row r="42" spans="1:5" s="36" customFormat="1" ht="6" customHeight="1">
      <c r="A42" s="37">
        <v>460</v>
      </c>
      <c r="B42" s="37">
        <v>117.8</v>
      </c>
      <c r="C42" s="37">
        <v>37.81</v>
      </c>
      <c r="D42" s="37">
        <v>88.3</v>
      </c>
      <c r="E42" s="37">
        <v>123.1</v>
      </c>
    </row>
    <row r="43" spans="1:5" s="36" customFormat="1" ht="6" customHeight="1">
      <c r="A43" s="37">
        <v>465</v>
      </c>
      <c r="B43" s="37">
        <v>116.3</v>
      </c>
      <c r="C43" s="37">
        <v>40.3</v>
      </c>
      <c r="D43" s="37">
        <v>90.08</v>
      </c>
      <c r="E43" s="37">
        <v>123.3</v>
      </c>
    </row>
    <row r="44" spans="1:5" s="36" customFormat="1" ht="6" customHeight="1">
      <c r="A44" s="37">
        <v>470</v>
      </c>
      <c r="B44" s="37">
        <v>114.9</v>
      </c>
      <c r="C44" s="37">
        <v>42.87</v>
      </c>
      <c r="D44" s="37">
        <v>92</v>
      </c>
      <c r="E44" s="37">
        <v>123.8</v>
      </c>
    </row>
    <row r="45" spans="1:5" s="36" customFormat="1" ht="6" customHeight="1">
      <c r="A45" s="37">
        <v>475</v>
      </c>
      <c r="B45" s="37">
        <v>115.4</v>
      </c>
      <c r="C45" s="37">
        <v>45.52</v>
      </c>
      <c r="D45" s="37">
        <v>93.75</v>
      </c>
      <c r="E45" s="37">
        <v>124.09</v>
      </c>
    </row>
    <row r="46" spans="1:5" s="36" customFormat="1" ht="6" customHeight="1">
      <c r="A46" s="37">
        <v>480</v>
      </c>
      <c r="B46" s="37">
        <v>115.9</v>
      </c>
      <c r="C46" s="37">
        <v>48.24</v>
      </c>
      <c r="D46" s="37">
        <v>95.2</v>
      </c>
      <c r="E46" s="37">
        <v>123.9</v>
      </c>
    </row>
    <row r="47" spans="1:5" s="36" customFormat="1" ht="6" customHeight="1">
      <c r="A47" s="37">
        <v>485</v>
      </c>
      <c r="B47" s="37">
        <v>112.4</v>
      </c>
      <c r="C47" s="37">
        <v>51.04</v>
      </c>
      <c r="D47" s="37">
        <v>96.23</v>
      </c>
      <c r="E47" s="37">
        <v>122.92</v>
      </c>
    </row>
    <row r="48" spans="1:5" s="36" customFormat="1" ht="6" customHeight="1">
      <c r="A48" s="37">
        <v>490</v>
      </c>
      <c r="B48" s="37">
        <v>108.8</v>
      </c>
      <c r="C48" s="37">
        <v>53.91</v>
      </c>
      <c r="D48" s="37">
        <v>96.5</v>
      </c>
      <c r="E48" s="37">
        <v>120.7</v>
      </c>
    </row>
    <row r="49" spans="1:5" s="36" customFormat="1" ht="6" customHeight="1">
      <c r="A49" s="37">
        <v>495</v>
      </c>
      <c r="B49" s="37">
        <v>109.1</v>
      </c>
      <c r="C49" s="37">
        <v>56.85</v>
      </c>
      <c r="D49" s="37">
        <v>95.71</v>
      </c>
      <c r="E49" s="37">
        <v>116.9</v>
      </c>
    </row>
    <row r="50" spans="1:5" s="36" customFormat="1" ht="6" customHeight="1">
      <c r="A50" s="37">
        <v>500</v>
      </c>
      <c r="B50" s="37">
        <v>109.4</v>
      </c>
      <c r="C50" s="37">
        <v>59.86</v>
      </c>
      <c r="D50" s="37">
        <v>94.2</v>
      </c>
      <c r="E50" s="37">
        <v>112.1</v>
      </c>
    </row>
    <row r="51" spans="1:5" s="36" customFormat="1" ht="6" customHeight="1">
      <c r="A51" s="37">
        <v>505</v>
      </c>
      <c r="B51" s="37">
        <v>108.6</v>
      </c>
      <c r="C51" s="37">
        <v>62.93</v>
      </c>
      <c r="D51" s="37">
        <v>92.37</v>
      </c>
      <c r="E51" s="37">
        <v>106.98</v>
      </c>
    </row>
    <row r="52" spans="1:5" s="36" customFormat="1" ht="6" customHeight="1">
      <c r="A52" s="37">
        <v>510</v>
      </c>
      <c r="B52" s="37">
        <v>107.8</v>
      </c>
      <c r="C52" s="37">
        <v>66.06</v>
      </c>
      <c r="D52" s="37">
        <v>90.7</v>
      </c>
      <c r="E52" s="37">
        <v>102.3</v>
      </c>
    </row>
    <row r="53" spans="1:5" s="36" customFormat="1" ht="6" customHeight="1">
      <c r="A53" s="37">
        <v>515</v>
      </c>
      <c r="B53" s="37">
        <v>106.3</v>
      </c>
      <c r="C53" s="37">
        <v>69.25</v>
      </c>
      <c r="D53" s="37">
        <v>89.65</v>
      </c>
      <c r="E53" s="37">
        <v>98.81</v>
      </c>
    </row>
    <row r="54" spans="1:5" s="36" customFormat="1" ht="6" customHeight="1">
      <c r="A54" s="37">
        <v>520</v>
      </c>
      <c r="B54" s="37">
        <v>104.8</v>
      </c>
      <c r="C54" s="37">
        <v>72.5</v>
      </c>
      <c r="D54" s="37">
        <v>89.5</v>
      </c>
      <c r="E54" s="37">
        <v>96.9</v>
      </c>
    </row>
    <row r="55" spans="1:5" s="36" customFormat="1" ht="6" customHeight="1">
      <c r="A55" s="37">
        <v>525</v>
      </c>
      <c r="B55" s="37">
        <v>106.2</v>
      </c>
      <c r="C55" s="37">
        <v>75.79</v>
      </c>
      <c r="D55" s="37">
        <v>90.43</v>
      </c>
      <c r="E55" s="37">
        <v>96.78</v>
      </c>
    </row>
    <row r="56" spans="1:5" s="36" customFormat="1" ht="6" customHeight="1">
      <c r="A56" s="37">
        <v>530</v>
      </c>
      <c r="B56" s="37">
        <v>107.7</v>
      </c>
      <c r="C56" s="37">
        <v>79.13</v>
      </c>
      <c r="D56" s="37">
        <v>92.2</v>
      </c>
      <c r="E56" s="37">
        <v>98</v>
      </c>
    </row>
    <row r="57" spans="1:5" s="36" customFormat="1" ht="6" customHeight="1">
      <c r="A57" s="37">
        <v>535</v>
      </c>
      <c r="B57" s="37">
        <v>106</v>
      </c>
      <c r="C57" s="37">
        <v>82.52</v>
      </c>
      <c r="D57" s="37">
        <v>94.46</v>
      </c>
      <c r="E57" s="37">
        <v>99.94</v>
      </c>
    </row>
    <row r="58" spans="1:5" s="36" customFormat="1" ht="6" customHeight="1">
      <c r="A58" s="37">
        <v>540</v>
      </c>
      <c r="B58" s="37">
        <v>104.4</v>
      </c>
      <c r="C58" s="37">
        <v>85.95</v>
      </c>
      <c r="D58" s="37">
        <v>96.9</v>
      </c>
      <c r="E58" s="37">
        <v>102.1</v>
      </c>
    </row>
    <row r="59" spans="1:5" s="36" customFormat="1" ht="6" customHeight="1">
      <c r="A59" s="37">
        <v>545</v>
      </c>
      <c r="B59" s="37">
        <v>104.2</v>
      </c>
      <c r="C59" s="37">
        <v>89.41</v>
      </c>
      <c r="D59" s="37">
        <v>99.16</v>
      </c>
      <c r="E59" s="37">
        <v>103.95</v>
      </c>
    </row>
    <row r="60" spans="1:5" s="36" customFormat="1" ht="6" customHeight="1">
      <c r="A60" s="37">
        <v>550</v>
      </c>
      <c r="B60" s="37">
        <v>104</v>
      </c>
      <c r="C60" s="37">
        <v>92.91</v>
      </c>
      <c r="D60" s="37">
        <v>101</v>
      </c>
      <c r="E60" s="37">
        <v>105.2</v>
      </c>
    </row>
    <row r="61" spans="1:5" s="36" customFormat="1" ht="6" customHeight="1">
      <c r="A61" s="37">
        <v>555</v>
      </c>
      <c r="B61" s="37">
        <v>102</v>
      </c>
      <c r="C61" s="37">
        <v>96.44</v>
      </c>
      <c r="D61" s="37">
        <v>102.2</v>
      </c>
      <c r="E61" s="37">
        <v>105.67</v>
      </c>
    </row>
    <row r="62" spans="1:5" s="36" customFormat="1" ht="6" customHeight="1">
      <c r="A62" s="37">
        <v>560</v>
      </c>
      <c r="B62" s="37">
        <v>100</v>
      </c>
      <c r="C62" s="37">
        <v>100</v>
      </c>
      <c r="D62" s="37">
        <v>102.8</v>
      </c>
      <c r="E62" s="37">
        <v>105.3</v>
      </c>
    </row>
    <row r="63" spans="1:5" s="36" customFormat="1" ht="6" customHeight="1">
      <c r="A63" s="37">
        <v>565</v>
      </c>
      <c r="B63" s="37">
        <v>98.2</v>
      </c>
      <c r="C63" s="37">
        <v>103.58</v>
      </c>
      <c r="D63" s="37">
        <v>102.92</v>
      </c>
      <c r="E63" s="37">
        <v>104.11</v>
      </c>
    </row>
    <row r="64" spans="1:5" s="36" customFormat="1" ht="6" customHeight="1">
      <c r="A64" s="37">
        <v>570</v>
      </c>
      <c r="B64" s="37">
        <v>96.3</v>
      </c>
      <c r="C64" s="37">
        <v>107.18</v>
      </c>
      <c r="D64" s="37">
        <v>102.6</v>
      </c>
      <c r="E64" s="37">
        <v>102.3</v>
      </c>
    </row>
    <row r="65" spans="1:5" s="36" customFormat="1" ht="6" customHeight="1">
      <c r="A65" s="37">
        <v>575</v>
      </c>
      <c r="B65" s="37">
        <v>96.1</v>
      </c>
      <c r="C65" s="37">
        <v>110.8</v>
      </c>
      <c r="D65" s="37">
        <v>101.9</v>
      </c>
      <c r="E65" s="37">
        <v>100.15</v>
      </c>
    </row>
    <row r="66" spans="1:5" s="36" customFormat="1" ht="6" customHeight="1">
      <c r="A66" s="37">
        <v>580</v>
      </c>
      <c r="B66" s="37">
        <v>95.8</v>
      </c>
      <c r="C66" s="37">
        <v>114.44</v>
      </c>
      <c r="D66" s="37">
        <v>101</v>
      </c>
      <c r="E66" s="37">
        <v>97.8</v>
      </c>
    </row>
    <row r="67" spans="1:5" s="36" customFormat="1" ht="6" customHeight="1">
      <c r="A67" s="37">
        <v>585</v>
      </c>
      <c r="B67" s="37">
        <v>92.2</v>
      </c>
      <c r="C67" s="37">
        <v>118.08</v>
      </c>
      <c r="D67" s="37">
        <v>100.07</v>
      </c>
      <c r="E67" s="37">
        <v>95.43</v>
      </c>
    </row>
    <row r="68" spans="1:5" s="36" customFormat="1" ht="6" customHeight="1">
      <c r="A68" s="37">
        <v>590</v>
      </c>
      <c r="B68" s="37">
        <v>88.7</v>
      </c>
      <c r="C68" s="37">
        <v>121.73</v>
      </c>
      <c r="D68" s="37">
        <v>99.2</v>
      </c>
      <c r="E68" s="37">
        <v>93.2</v>
      </c>
    </row>
    <row r="69" spans="1:5" s="36" customFormat="1" ht="6" customHeight="1">
      <c r="A69" s="37">
        <v>595</v>
      </c>
      <c r="B69" s="37">
        <v>89.3</v>
      </c>
      <c r="C69" s="37">
        <v>125.39</v>
      </c>
      <c r="D69" s="37">
        <v>98.44</v>
      </c>
      <c r="E69" s="37">
        <v>91.22</v>
      </c>
    </row>
    <row r="70" spans="1:5" s="36" customFormat="1" ht="6" customHeight="1">
      <c r="A70" s="37">
        <v>600</v>
      </c>
      <c r="B70" s="37">
        <v>90</v>
      </c>
      <c r="C70" s="37">
        <v>129.04</v>
      </c>
      <c r="D70" s="37">
        <v>98</v>
      </c>
      <c r="E70" s="37">
        <v>89.7</v>
      </c>
    </row>
    <row r="71" spans="1:5" s="36" customFormat="1" ht="6" customHeight="1">
      <c r="A71" s="37">
        <v>605</v>
      </c>
      <c r="B71" s="37">
        <v>89.8</v>
      </c>
      <c r="C71" s="37">
        <v>132.7</v>
      </c>
      <c r="D71" s="37">
        <v>98.08</v>
      </c>
      <c r="E71" s="37">
        <v>88.83</v>
      </c>
    </row>
    <row r="72" spans="1:5" s="36" customFormat="1" ht="6" customHeight="1">
      <c r="A72" s="37">
        <v>610</v>
      </c>
      <c r="B72" s="37">
        <v>89.6</v>
      </c>
      <c r="C72" s="37">
        <v>136.35</v>
      </c>
      <c r="D72" s="37">
        <v>98.5</v>
      </c>
      <c r="E72" s="37">
        <v>88.4</v>
      </c>
    </row>
    <row r="73" spans="1:5" s="36" customFormat="1" ht="6" customHeight="1">
      <c r="A73" s="37">
        <v>615</v>
      </c>
      <c r="B73" s="37">
        <v>88.6</v>
      </c>
      <c r="C73" s="37">
        <v>139.99</v>
      </c>
      <c r="D73" s="37">
        <v>99.06</v>
      </c>
      <c r="E73" s="37">
        <v>88.19</v>
      </c>
    </row>
    <row r="74" spans="1:5" s="36" customFormat="1" ht="6" customHeight="1">
      <c r="A74" s="37">
        <v>620</v>
      </c>
      <c r="B74" s="37">
        <v>87.7</v>
      </c>
      <c r="C74" s="37">
        <v>143.62</v>
      </c>
      <c r="D74" s="37">
        <v>99.7</v>
      </c>
      <c r="E74" s="37">
        <v>88.1</v>
      </c>
    </row>
    <row r="75" spans="1:5" s="36" customFormat="1" ht="6" customHeight="1">
      <c r="A75" s="37">
        <v>625</v>
      </c>
      <c r="B75" s="37">
        <v>85.5</v>
      </c>
      <c r="C75" s="37">
        <v>147.24</v>
      </c>
      <c r="D75" s="37">
        <v>100.36</v>
      </c>
      <c r="E75" s="37">
        <v>88.06</v>
      </c>
    </row>
    <row r="76" spans="1:5" s="36" customFormat="1" ht="6" customHeight="1">
      <c r="A76" s="37">
        <v>630</v>
      </c>
      <c r="B76" s="37">
        <v>83.3</v>
      </c>
      <c r="C76" s="37">
        <v>150.84</v>
      </c>
      <c r="D76" s="37">
        <v>101</v>
      </c>
      <c r="E76" s="37">
        <v>88</v>
      </c>
    </row>
    <row r="77" spans="1:5" s="36" customFormat="1" ht="6" customHeight="1">
      <c r="A77" s="37">
        <v>635</v>
      </c>
      <c r="B77" s="37">
        <v>83.5</v>
      </c>
      <c r="C77" s="37">
        <v>154.42</v>
      </c>
      <c r="D77" s="37">
        <v>101.56</v>
      </c>
      <c r="E77" s="37">
        <v>87.86</v>
      </c>
    </row>
    <row r="78" spans="1:5" s="36" customFormat="1" ht="6" customHeight="1">
      <c r="A78" s="37">
        <v>640</v>
      </c>
      <c r="B78" s="37">
        <v>83.7</v>
      </c>
      <c r="C78" s="37">
        <v>157.98</v>
      </c>
      <c r="D78" s="37">
        <v>102.2</v>
      </c>
      <c r="E78" s="37">
        <v>87.8</v>
      </c>
    </row>
    <row r="79" spans="1:5" s="36" customFormat="1" ht="6" customHeight="1">
      <c r="A79" s="37">
        <v>645</v>
      </c>
      <c r="B79" s="37">
        <v>81.9</v>
      </c>
      <c r="C79" s="37">
        <v>161.52</v>
      </c>
      <c r="D79" s="37">
        <v>103.05</v>
      </c>
      <c r="E79" s="37">
        <v>87.99</v>
      </c>
    </row>
    <row r="80" spans="1:5" s="36" customFormat="1" ht="6" customHeight="1">
      <c r="A80" s="37">
        <v>650</v>
      </c>
      <c r="B80" s="37">
        <v>80</v>
      </c>
      <c r="C80" s="37">
        <v>165.03</v>
      </c>
      <c r="D80" s="37">
        <v>103.9</v>
      </c>
      <c r="E80" s="37">
        <v>88.2</v>
      </c>
    </row>
    <row r="81" spans="1:5" s="36" customFormat="1" ht="6" customHeight="1">
      <c r="A81" s="37">
        <v>655</v>
      </c>
      <c r="B81" s="37">
        <v>80.1</v>
      </c>
      <c r="C81" s="37">
        <v>168.51</v>
      </c>
      <c r="D81" s="37">
        <v>104.59</v>
      </c>
      <c r="E81" s="37">
        <v>88.2</v>
      </c>
    </row>
    <row r="82" spans="1:5" s="36" customFormat="1" ht="6" customHeight="1">
      <c r="A82" s="37">
        <v>660</v>
      </c>
      <c r="B82" s="37">
        <v>80.2</v>
      </c>
      <c r="C82" s="37">
        <v>171.96</v>
      </c>
      <c r="D82" s="37">
        <v>105</v>
      </c>
      <c r="E82" s="37">
        <v>87.9</v>
      </c>
    </row>
    <row r="83" spans="1:5" s="36" customFormat="1" ht="6" customHeight="1">
      <c r="A83" s="37">
        <v>665</v>
      </c>
      <c r="B83" s="37">
        <v>81.2</v>
      </c>
      <c r="C83" s="37">
        <v>175.38</v>
      </c>
      <c r="D83" s="37">
        <v>105.08</v>
      </c>
      <c r="E83" s="37">
        <v>87.22</v>
      </c>
    </row>
    <row r="84" spans="1:5" s="36" customFormat="1" ht="6" customHeight="1">
      <c r="A84" s="37">
        <v>670</v>
      </c>
      <c r="B84" s="37">
        <v>82.3</v>
      </c>
      <c r="C84" s="37">
        <v>178.77</v>
      </c>
      <c r="D84" s="37">
        <v>104.9</v>
      </c>
      <c r="E84" s="37">
        <v>86.3</v>
      </c>
    </row>
    <row r="85" spans="1:5" s="36" customFormat="1" ht="6" customHeight="1">
      <c r="A85" s="37">
        <v>675</v>
      </c>
      <c r="B85" s="37">
        <v>80.3</v>
      </c>
      <c r="C85" s="37">
        <v>182.12</v>
      </c>
      <c r="D85" s="37">
        <v>104.55</v>
      </c>
      <c r="E85" s="37">
        <v>85.3</v>
      </c>
    </row>
    <row r="86" spans="1:5" s="36" customFormat="1" ht="6" customHeight="1">
      <c r="A86" s="37">
        <v>680</v>
      </c>
      <c r="B86" s="37">
        <v>78.3</v>
      </c>
      <c r="C86" s="37">
        <v>185.43</v>
      </c>
      <c r="D86" s="37">
        <v>103.9</v>
      </c>
      <c r="E86" s="37">
        <v>84</v>
      </c>
    </row>
    <row r="87" spans="1:5" s="36" customFormat="1" ht="6" customHeight="1">
      <c r="A87" s="37">
        <v>685</v>
      </c>
      <c r="B87" s="37">
        <v>74</v>
      </c>
      <c r="C87" s="37">
        <v>188.7</v>
      </c>
      <c r="D87" s="37">
        <v>102.84</v>
      </c>
      <c r="E87" s="37">
        <v>82.21</v>
      </c>
    </row>
    <row r="88" spans="1:5" s="36" customFormat="1" ht="6" customHeight="1">
      <c r="A88" s="37">
        <v>690</v>
      </c>
      <c r="B88" s="37">
        <v>69.7</v>
      </c>
      <c r="C88" s="37">
        <v>191.93</v>
      </c>
      <c r="D88" s="37">
        <v>101.6</v>
      </c>
      <c r="E88" s="37">
        <v>80.2</v>
      </c>
    </row>
    <row r="89" spans="1:5" s="36" customFormat="1" ht="6" customHeight="1">
      <c r="A89" s="37">
        <v>695</v>
      </c>
      <c r="B89" s="37">
        <v>70.7</v>
      </c>
      <c r="C89" s="37">
        <v>195.12</v>
      </c>
      <c r="D89" s="37">
        <v>100.38</v>
      </c>
      <c r="E89" s="37">
        <v>78.24</v>
      </c>
    </row>
    <row r="90" spans="1:5" s="36" customFormat="1" ht="6" customHeight="1">
      <c r="A90" s="37">
        <v>700</v>
      </c>
      <c r="B90" s="37">
        <v>71.6</v>
      </c>
      <c r="C90" s="37">
        <v>198.26</v>
      </c>
      <c r="D90" s="37">
        <v>99.1</v>
      </c>
      <c r="E90" s="37">
        <v>76.3</v>
      </c>
    </row>
    <row r="91" spans="1:5" s="36" customFormat="1" ht="6" customHeight="1">
      <c r="A91" s="37">
        <v>705</v>
      </c>
      <c r="B91" s="37">
        <v>73</v>
      </c>
      <c r="C91" s="37">
        <v>201.36</v>
      </c>
      <c r="D91" s="37">
        <v>97.7</v>
      </c>
      <c r="E91" s="37">
        <v>74.36</v>
      </c>
    </row>
    <row r="92" spans="1:5" s="36" customFormat="1" ht="6" customHeight="1">
      <c r="A92" s="37">
        <v>710</v>
      </c>
      <c r="B92" s="37">
        <v>74.3</v>
      </c>
      <c r="C92" s="37">
        <v>204.41</v>
      </c>
      <c r="D92" s="37">
        <v>96.2</v>
      </c>
      <c r="E92" s="37">
        <v>72.4</v>
      </c>
    </row>
    <row r="93" spans="1:5" s="36" customFormat="1" ht="6" customHeight="1">
      <c r="A93" s="37">
        <v>715</v>
      </c>
      <c r="B93" s="37">
        <v>68</v>
      </c>
      <c r="C93" s="37">
        <v>207.41</v>
      </c>
      <c r="D93" s="37">
        <v>94.6</v>
      </c>
      <c r="E93" s="37">
        <v>70.4</v>
      </c>
    </row>
    <row r="94" spans="1:5" s="36" customFormat="1" ht="6" customHeight="1">
      <c r="A94" s="37">
        <v>720</v>
      </c>
      <c r="B94" s="37">
        <v>61.6</v>
      </c>
      <c r="C94" s="37">
        <v>210.36</v>
      </c>
      <c r="D94" s="37">
        <v>92.9</v>
      </c>
      <c r="E94" s="37">
        <v>68.3</v>
      </c>
    </row>
    <row r="95" spans="1:5" s="36" customFormat="1" ht="6" customHeight="1">
      <c r="A95" s="37">
        <v>725</v>
      </c>
      <c r="B95" s="37">
        <v>65.7</v>
      </c>
      <c r="C95" s="37">
        <v>213.27</v>
      </c>
      <c r="D95" s="37">
        <v>91.1</v>
      </c>
      <c r="E95" s="37">
        <v>66.3</v>
      </c>
    </row>
    <row r="96" spans="1:5" s="36" customFormat="1" ht="6" customHeight="1">
      <c r="A96" s="37">
        <v>730</v>
      </c>
      <c r="B96" s="37">
        <v>69.9</v>
      </c>
      <c r="C96" s="37">
        <v>216.12</v>
      </c>
      <c r="D96" s="37">
        <v>89.4</v>
      </c>
      <c r="E96" s="37">
        <v>64.4</v>
      </c>
    </row>
    <row r="97" spans="1:5" s="36" customFormat="1" ht="6" customHeight="1">
      <c r="A97" s="37">
        <v>735</v>
      </c>
      <c r="B97" s="37">
        <v>72.5</v>
      </c>
      <c r="C97" s="37">
        <v>218.92</v>
      </c>
      <c r="D97" s="37">
        <v>88</v>
      </c>
      <c r="E97" s="37">
        <v>62.8</v>
      </c>
    </row>
    <row r="98" spans="1:5" s="36" customFormat="1" ht="6" customHeight="1">
      <c r="A98" s="37">
        <v>740</v>
      </c>
      <c r="B98" s="37">
        <v>75.1</v>
      </c>
      <c r="C98" s="37">
        <v>221.67</v>
      </c>
      <c r="D98" s="37">
        <v>86.9</v>
      </c>
      <c r="E98" s="37">
        <v>61.5</v>
      </c>
    </row>
    <row r="99" spans="1:5" s="36" customFormat="1" ht="6" customHeight="1">
      <c r="A99" s="37">
        <v>745</v>
      </c>
      <c r="B99" s="37">
        <v>69.3</v>
      </c>
      <c r="C99" s="37">
        <v>224.36</v>
      </c>
      <c r="D99" s="37">
        <v>85.9</v>
      </c>
      <c r="E99" s="37">
        <v>60.2</v>
      </c>
    </row>
    <row r="100" spans="1:5" s="36" customFormat="1" ht="6" customHeight="1">
      <c r="A100" s="37">
        <v>750</v>
      </c>
      <c r="B100" s="37">
        <v>63.6</v>
      </c>
      <c r="C100" s="37">
        <v>227</v>
      </c>
      <c r="D100" s="37">
        <v>85.2</v>
      </c>
      <c r="E100" s="37">
        <v>59.2</v>
      </c>
    </row>
    <row r="101" spans="1:5" s="36" customFormat="1" ht="6" customHeight="1">
      <c r="A101" s="37">
        <v>755</v>
      </c>
      <c r="B101" s="37">
        <v>55</v>
      </c>
      <c r="C101" s="37">
        <v>229.59</v>
      </c>
      <c r="D101" s="37">
        <v>84.8</v>
      </c>
      <c r="E101" s="37">
        <v>58.5</v>
      </c>
    </row>
    <row r="102" spans="1:5" s="36" customFormat="1" ht="6" customHeight="1">
      <c r="A102" s="37">
        <v>760</v>
      </c>
      <c r="B102" s="37">
        <v>46.4</v>
      </c>
      <c r="C102" s="37">
        <v>232.12</v>
      </c>
      <c r="D102" s="37">
        <v>84.7</v>
      </c>
      <c r="E102" s="37">
        <v>58.1</v>
      </c>
    </row>
    <row r="103" spans="1:5" s="36" customFormat="1" ht="6" customHeight="1">
      <c r="A103" s="37">
        <v>765</v>
      </c>
      <c r="B103" s="37">
        <v>56.6</v>
      </c>
      <c r="C103" s="37">
        <v>234.59</v>
      </c>
      <c r="D103" s="37">
        <v>84.9</v>
      </c>
      <c r="E103" s="37">
        <v>58</v>
      </c>
    </row>
    <row r="104" spans="1:5" s="36" customFormat="1" ht="6" customHeight="1">
      <c r="A104" s="37">
        <v>770</v>
      </c>
      <c r="B104" s="37">
        <v>66.8</v>
      </c>
      <c r="C104" s="37">
        <v>237.01</v>
      </c>
      <c r="D104" s="37">
        <v>85.4</v>
      </c>
      <c r="E104" s="37">
        <v>58.2</v>
      </c>
    </row>
    <row r="105" spans="1:5" s="36" customFormat="1" ht="6" customHeight="1">
      <c r="A105" s="37">
        <v>775</v>
      </c>
      <c r="B105" s="37">
        <v>65.1</v>
      </c>
      <c r="C105" s="37">
        <v>239.37</v>
      </c>
      <c r="D105" s="37"/>
      <c r="E105" s="37"/>
    </row>
    <row r="106" spans="1:5" s="36" customFormat="1" ht="6" customHeight="1">
      <c r="A106" s="37">
        <v>780</v>
      </c>
      <c r="B106" s="37">
        <v>63.4</v>
      </c>
      <c r="C106" s="37">
        <v>241.68</v>
      </c>
      <c r="D106" s="37"/>
      <c r="E106" s="37"/>
    </row>
  </sheetData>
  <sheetProtection/>
  <printOptions gridLines="1"/>
  <pageMargins left="0.75" right="0.75" top="1" bottom="1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Serrano Pedraza</dc:creator>
  <cp:keywords/>
  <dc:description/>
  <cp:lastModifiedBy>IGNACIO SERRANO PEDRAZA</cp:lastModifiedBy>
  <cp:lastPrinted>2005-04-22T08:59:54Z</cp:lastPrinted>
  <dcterms:created xsi:type="dcterms:W3CDTF">2000-10-30T13:59:09Z</dcterms:created>
  <dcterms:modified xsi:type="dcterms:W3CDTF">2018-02-02T16:59:22Z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